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pc\Desktop\입찰관련 서류\"/>
    </mc:Choice>
  </mc:AlternateContent>
  <bookViews>
    <workbookView xWindow="0" yWindow="0" windowWidth="19200" windowHeight="12135"/>
  </bookViews>
  <sheets>
    <sheet name="원가계산서" sheetId="3" r:id="rId1"/>
    <sheet name="공종별집계표" sheetId="10" r:id="rId2"/>
    <sheet name="공종별내역서" sheetId="9" r:id="rId3"/>
    <sheet name="단가대비표" sheetId="4" r:id="rId4"/>
    <sheet name=" 공사설정 " sheetId="2" state="hidden" r:id="rId5"/>
    <sheet name="Sheet1" sheetId="1" r:id="rId6"/>
  </sheets>
  <definedNames>
    <definedName name="_xlnm.Print_Area" localSheetId="2">공종별내역서!$A$1:$M$291</definedName>
    <definedName name="_xlnm.Print_Area" localSheetId="1">공종별집계표!$A$1:$M$27</definedName>
    <definedName name="_xlnm.Print_Area" localSheetId="3">단가대비표!$A$1:$X$99</definedName>
    <definedName name="_xlnm.Print_Titles" localSheetId="2">공종별내역서!$1:$3</definedName>
    <definedName name="_xlnm.Print_Titles" localSheetId="1">공종별집계표!$1:$4</definedName>
    <definedName name="_xlnm.Print_Titles" localSheetId="3">단가대비표!$1:$4</definedName>
    <definedName name="_xlnm.Print_Titles" localSheetId="0">원가계산서!$1:$3</definedName>
  </definedNames>
  <calcPr calcId="152511"/>
</workbook>
</file>

<file path=xl/calcChain.xml><?xml version="1.0" encoding="utf-8"?>
<calcChain xmlns="http://schemas.openxmlformats.org/spreadsheetml/2006/main">
  <c r="I17" i="10" l="1"/>
  <c r="J17" i="10" s="1"/>
  <c r="G17" i="10"/>
  <c r="H17" i="10" s="1"/>
  <c r="G16" i="10" l="1"/>
  <c r="H16" i="10" s="1"/>
  <c r="I16" i="10"/>
  <c r="J16" i="10" s="1"/>
  <c r="E17" i="10"/>
  <c r="F17" i="10" s="1"/>
  <c r="L17" i="10" s="1"/>
  <c r="G15" i="10"/>
  <c r="H15" i="10" s="1"/>
  <c r="G14" i="10"/>
  <c r="H14" i="10" s="1"/>
  <c r="E14" i="10"/>
  <c r="G7" i="10"/>
  <c r="H7" i="10" s="1"/>
  <c r="G10" i="10" l="1"/>
  <c r="H10" i="10" s="1"/>
  <c r="I14" i="10"/>
  <c r="J14" i="10" s="1"/>
  <c r="G13" i="10"/>
  <c r="H13" i="10" s="1"/>
  <c r="G8" i="10"/>
  <c r="H8" i="10" s="1"/>
  <c r="I7" i="10"/>
  <c r="J7" i="10" s="1"/>
  <c r="K17" i="10"/>
  <c r="E16" i="10"/>
  <c r="F14" i="10"/>
  <c r="I12" i="10"/>
  <c r="J12" i="10" s="1"/>
  <c r="G12" i="10"/>
  <c r="H12" i="10" s="1"/>
  <c r="I10" i="10"/>
  <c r="J10" i="10" s="1"/>
  <c r="L14" i="10" l="1"/>
  <c r="K14" i="10"/>
  <c r="I13" i="10"/>
  <c r="J13" i="10" s="1"/>
  <c r="E8" i="10"/>
  <c r="F16" i="10"/>
  <c r="L16" i="10" s="1"/>
  <c r="T16" i="10" s="1"/>
  <c r="K16" i="10"/>
  <c r="I15" i="10" l="1"/>
  <c r="J15" i="10" s="1"/>
  <c r="F8" i="10"/>
  <c r="E7" i="10"/>
  <c r="G11" i="10" l="1"/>
  <c r="H11" i="10" s="1"/>
  <c r="E13" i="10"/>
  <c r="F7" i="10"/>
  <c r="K7" i="10"/>
  <c r="I11" i="10"/>
  <c r="J11" i="10" s="1"/>
  <c r="E10" i="10" l="1"/>
  <c r="L7" i="10"/>
  <c r="F13" i="10"/>
  <c r="L13" i="10" s="1"/>
  <c r="K13" i="10"/>
  <c r="E15" i="10"/>
  <c r="F15" i="10" l="1"/>
  <c r="L15" i="10" s="1"/>
  <c r="T15" i="10" s="1"/>
  <c r="E20" i="3" s="1"/>
  <c r="K15" i="10"/>
  <c r="F10" i="10"/>
  <c r="L10" i="10" s="1"/>
  <c r="K10" i="10"/>
  <c r="I8" i="10" l="1"/>
  <c r="G9" i="10" l="1"/>
  <c r="H9" i="10" s="1"/>
  <c r="G6" i="10" s="1"/>
  <c r="H6" i="10" s="1"/>
  <c r="G5" i="10" s="1"/>
  <c r="H5" i="10" s="1"/>
  <c r="J8" i="10"/>
  <c r="L8" i="10" s="1"/>
  <c r="K8" i="10"/>
  <c r="E12" i="10"/>
  <c r="F12" i="10" l="1"/>
  <c r="L12" i="10" s="1"/>
  <c r="K12" i="10"/>
  <c r="H27" i="10"/>
  <c r="E8" i="3"/>
  <c r="E9" i="3" s="1"/>
  <c r="E10" i="3" s="1"/>
  <c r="E13" i="3" l="1"/>
  <c r="E12" i="3"/>
  <c r="I9" i="10" l="1"/>
  <c r="J9" i="10" s="1"/>
  <c r="I6" i="10" s="1"/>
  <c r="J6" i="10" s="1"/>
  <c r="I5" i="10" s="1"/>
  <c r="J5" i="10" s="1"/>
  <c r="E11" i="3" l="1"/>
  <c r="J27" i="10"/>
  <c r="E9" i="10" l="1"/>
  <c r="K9" i="10" l="1"/>
  <c r="F9" i="10"/>
  <c r="L9" i="10" l="1"/>
  <c r="E11" i="10" l="1"/>
  <c r="F11" i="10" l="1"/>
  <c r="K11" i="10"/>
  <c r="L11" i="10" l="1"/>
  <c r="E6" i="10"/>
  <c r="F6" i="10" l="1"/>
  <c r="K6" i="10"/>
  <c r="E5" i="10" l="1"/>
  <c r="L6" i="10"/>
  <c r="K5" i="10" l="1"/>
  <c r="F5" i="10"/>
  <c r="L5" i="10" l="1"/>
  <c r="L27" i="10" s="1"/>
  <c r="F27" i="10"/>
  <c r="E4" i="3"/>
  <c r="E7" i="3" s="1"/>
  <c r="E15" i="3" l="1"/>
  <c r="E16" i="3" l="1"/>
  <c r="E17" i="3" s="1"/>
  <c r="E18" i="3" l="1"/>
  <c r="E21" i="3" l="1"/>
  <c r="E22" i="3" s="1"/>
  <c r="E23" i="3" s="1"/>
  <c r="E25" i="3" s="1"/>
</calcChain>
</file>

<file path=xl/sharedStrings.xml><?xml version="1.0" encoding="utf-8"?>
<sst xmlns="http://schemas.openxmlformats.org/spreadsheetml/2006/main" count="2022" uniqueCount="743">
  <si>
    <t>공 종 별 집 계 표</t>
  </si>
  <si>
    <t>[ 청소년상담센터 이전공사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</si>
  <si>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</si>
  <si>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</si>
  <si>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</si>
  <si>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</si>
  <si>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</si>
  <si>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</si>
  <si>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</si>
  <si>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</si>
  <si>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</si>
  <si>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</si>
  <si>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</si>
  <si>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</si>
  <si>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</si>
  <si>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</si>
  <si>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</si>
  <si>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</si>
  <si>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</si>
  <si>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</si>
  <si>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>품목코드</t>
  </si>
  <si>
    <t>설정</t>
  </si>
  <si>
    <t>일위</t>
  </si>
  <si>
    <t>단산</t>
  </si>
  <si>
    <t>자 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</si>
  <si>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</si>
  <si>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</si>
  <si>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</si>
  <si>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</si>
  <si>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</si>
  <si>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</si>
  <si>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</si>
  <si>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</si>
  <si>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</si>
  <si>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</si>
  <si>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</si>
  <si>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</si>
  <si>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</si>
  <si>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</si>
  <si>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</si>
  <si>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</si>
  <si>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</si>
  <si>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</si>
  <si>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</si>
  <si>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</si>
  <si>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</si>
  <si>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</si>
  <si>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</si>
  <si>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</si>
  <si>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</si>
  <si>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</si>
  <si>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>01  청소년상담센터 이전공사</t>
  </si>
  <si>
    <t/>
  </si>
  <si>
    <t>01</t>
  </si>
  <si>
    <t>0101  ■건축공사</t>
  </si>
  <si>
    <t>0101</t>
  </si>
  <si>
    <t>010101  가  설  공  사</t>
  </si>
  <si>
    <t>010101</t>
  </si>
  <si>
    <t>■건축공사</t>
  </si>
  <si>
    <t>강관 조립말비계(이동식)</t>
  </si>
  <si>
    <t>높이 2m, 3개월</t>
  </si>
  <si>
    <t>대</t>
  </si>
  <si>
    <t>526F82C678C425E0483C08E36AEDE4</t>
  </si>
  <si>
    <t>T</t>
  </si>
  <si>
    <t>F</t>
  </si>
  <si>
    <t>010101526F82C678C425E0483C08E36AEDE4</t>
  </si>
  <si>
    <t>건축물현장정리</t>
  </si>
  <si>
    <t>청소 및 뒤정리</t>
  </si>
  <si>
    <t>M2</t>
  </si>
  <si>
    <t>526F82C620C715E7BF3568C5681B15</t>
  </si>
  <si>
    <t>010101526F82C620C715E7BF3568C5681B15</t>
  </si>
  <si>
    <t>[ 합           계 ]</t>
  </si>
  <si>
    <t>TOTAL</t>
  </si>
  <si>
    <t>010102  타  일  공  사</t>
  </si>
  <si>
    <t>010102</t>
  </si>
  <si>
    <t>도기질타일</t>
  </si>
  <si>
    <t>도기질타일,200*200mm</t>
  </si>
  <si>
    <t>554002C619E5753F99310843D6763C7BFC6B2B</t>
  </si>
  <si>
    <t>010102554002C619E5753F99310843D6763C7BFC6B2B</t>
  </si>
  <si>
    <t>타일 접착 붙이기</t>
  </si>
  <si>
    <t>벽, 200*200</t>
  </si>
  <si>
    <t>526F42A6AA0525EEF338082D5B73DF</t>
  </si>
  <si>
    <t>010102526F42A6AA0525EEF338082D5B73DF</t>
  </si>
  <si>
    <t>010103  목공사 및 수장공사</t>
  </si>
  <si>
    <t>010103</t>
  </si>
  <si>
    <t>SONOTOP (P/E) -NM</t>
  </si>
  <si>
    <t>1000*2000</t>
  </si>
  <si>
    <t>관급자재</t>
  </si>
  <si>
    <t>554002C619B8355FD33138C744854B8F84EE89</t>
  </si>
  <si>
    <t>010103554002C619B8355FD33138C744854B8F84EE89</t>
  </si>
  <si>
    <t>흡음판 설치비</t>
  </si>
  <si>
    <t>벽</t>
  </si>
  <si>
    <t>526F62F64FB995F50F3348E46C3286</t>
  </si>
  <si>
    <t>010103526F62F64FB995F50F3348E46C3286</t>
  </si>
  <si>
    <t>자재운반비</t>
  </si>
  <si>
    <t>식</t>
  </si>
  <si>
    <t>53D35206C5B9B5DCB030D8841DCC929FA65AD3</t>
  </si>
  <si>
    <t>01010353D35206C5B9B5DCB030D8841DCC929FA65AD3</t>
  </si>
  <si>
    <t>소    계</t>
  </si>
  <si>
    <t>53D2E2B69451A55AD83FD81E37BF</t>
  </si>
  <si>
    <t>01010353D2E2B69451A55AD83FD81E37BF</t>
  </si>
  <si>
    <t>경량칸막이</t>
  </si>
  <si>
    <t>150NGCP</t>
  </si>
  <si>
    <t>53D35206C5B9B5DCB030D8841DCC929FA65AD9</t>
  </si>
  <si>
    <t>01010353D35206C5B9B5DCB030D8841DCC929FA65AD9</t>
  </si>
  <si>
    <t>96NGCP</t>
  </si>
  <si>
    <t>53D35206C5B9B5DCB030D8841DCC929FA65AD8</t>
  </si>
  <si>
    <t>01010353D35206C5B9B5DCB030D8841DCC929FA65AD8</t>
  </si>
  <si>
    <t>편개문(투시창포함)</t>
  </si>
  <si>
    <t>900*2100, 분체도장, 유리포함</t>
  </si>
  <si>
    <t>개소</t>
  </si>
  <si>
    <t>53D35206C5B9B5DCB030D8841DCC929FA65ADF</t>
  </si>
  <si>
    <t>01010353D35206C5B9B5DCB030D8841DCC929FA65ADF</t>
  </si>
  <si>
    <t>편개문</t>
  </si>
  <si>
    <t>900*2100, 분체도장</t>
  </si>
  <si>
    <t>53D35206C5B9B5DCB030D8841DCC929FA65ADE</t>
  </si>
  <si>
    <t>01010353D35206C5B9B5DCB030D8841DCC929FA65ADE</t>
  </si>
  <si>
    <t>인테리어필름</t>
  </si>
  <si>
    <t>목무늬방염</t>
  </si>
  <si>
    <t>554002C619B8355C1E38E873D2CB3CFA6DFAF6</t>
  </si>
  <si>
    <t>010103554002C619B8355C1E38E873D2CB3CFA6DFAF6</t>
  </si>
  <si>
    <t>에칭필름시트지</t>
  </si>
  <si>
    <t>유리면</t>
  </si>
  <si>
    <t>554002C619B8355C1E38E873D2CB3CFA6DFA82</t>
  </si>
  <si>
    <t>010103554002C619B8355C1E38E873D2CB3CFA6DFA82</t>
  </si>
  <si>
    <t>마루틀 설치</t>
  </si>
  <si>
    <t>30*30, @300</t>
  </si>
  <si>
    <t>526F02161ACD15E7EC36D89E47CAB0</t>
  </si>
  <si>
    <t>010103526F02161ACD15E7EC36D89E47CAB0</t>
  </si>
  <si>
    <t>바닥합판 깔기</t>
  </si>
  <si>
    <t>합판 9T*2겹</t>
  </si>
  <si>
    <t>526F02161ACD15E7EF32183E0CD7C4</t>
  </si>
  <si>
    <t>010103526F02161ACD15E7EF32183E0CD7C4</t>
  </si>
  <si>
    <t>비닐시트 깔기 - 전면접합</t>
  </si>
  <si>
    <t>비닐시트, 2.0mm, 모노륨</t>
  </si>
  <si>
    <t>526F62F68541A5482A3E18B799D341</t>
  </si>
  <si>
    <t>010103526F62F68541A5482A3E18B799D341</t>
  </si>
  <si>
    <t>벽체 틀</t>
  </si>
  <si>
    <t>30*30, @450*600</t>
  </si>
  <si>
    <t>526F02162B5F15BABA3428F7B95D46</t>
  </si>
  <si>
    <t>010103526F02162B5F15BABA3428F7B95D46</t>
  </si>
  <si>
    <t>비닐타일 깔기</t>
  </si>
  <si>
    <t>비닐타일, 3*450*450mm, 데코타일</t>
  </si>
  <si>
    <t>526F62F68541A5493534E857549D6C</t>
  </si>
  <si>
    <t>010103526F62F68541A5493534E857549D6C</t>
  </si>
  <si>
    <t>도배 - 합판·석고보드면</t>
  </si>
  <si>
    <t>벽, 비닐벽지, 방염형</t>
  </si>
  <si>
    <t>526F62F6B28FB5DB123548246EAF0B</t>
  </si>
  <si>
    <t>010103526F62F6B28FB5DB123548246EAF0B</t>
  </si>
  <si>
    <t>도배 - 콘크리트·모르타르면</t>
  </si>
  <si>
    <t>526F62F6B28FB5DC3937E8A5C865FA</t>
  </si>
  <si>
    <t>010103526F62F6B28FB5DC3937E8A5C865FA</t>
  </si>
  <si>
    <t>천장, 비닐벽지, 방염형</t>
  </si>
  <si>
    <t>526F62F6B28FB5DDDF3808B6659C51</t>
  </si>
  <si>
    <t>010103526F62F6B28FB5DDDF3808B6659C51</t>
  </si>
  <si>
    <t>석고판 나사 고정(바탕용)</t>
  </si>
  <si>
    <t>천장, 석고보드(일반),12.5T*2겹 붙임</t>
  </si>
  <si>
    <t>526F62F6A00C85B5833ED8E2EE5B5A</t>
  </si>
  <si>
    <t>010103526F62F6A00C85B5833ED8E2EE5B5A</t>
  </si>
  <si>
    <t>배관커버설치</t>
  </si>
  <si>
    <t>400*400, 각재30*30, @300 + MDF15t + 인테리어필름지마감</t>
  </si>
  <si>
    <t>M</t>
  </si>
  <si>
    <t>526F02162B5F2541093CD869CC2787</t>
  </si>
  <si>
    <t>010103526F02162B5F2541093CD869CC2787</t>
  </si>
  <si>
    <t>걸레받이 붙임 - 중밀도섬유판</t>
  </si>
  <si>
    <t>T=9, H=100, 인테리어필름지마감</t>
  </si>
  <si>
    <t>526F62F6850A35DD5E3268EB9BBB40</t>
  </si>
  <si>
    <t>010103526F62F6850A35DD5E3268EB9BBB40</t>
  </si>
  <si>
    <t>T=9, H=100, 벽체틀ㅁ30*30@300 + 인테리어필름지마감</t>
  </si>
  <si>
    <t>526F62F6850A35DD5E3268EB9BBB47</t>
  </si>
  <si>
    <t>010103526F62F6850A35DD5E3268EB9BBB47</t>
  </si>
  <si>
    <t>천장몰딩 붙임 - 중밀도섬유판</t>
  </si>
  <si>
    <t>T=15, H=100, 인테리어필름지마감</t>
  </si>
  <si>
    <t>526F62F6850A35D9E33DF8A720D792</t>
  </si>
  <si>
    <t>010103526F62F6850A35D9E33DF8A720D792</t>
  </si>
  <si>
    <t>마루귀틀설치</t>
  </si>
  <si>
    <t>MDF15t ㄱ형62+40 인테리어필름마감</t>
  </si>
  <si>
    <t>526F62F62C81A5B6B93738C98A8374</t>
  </si>
  <si>
    <t>010103526F62F62C81A5B6B93738C98A8374</t>
  </si>
  <si>
    <t>인테리어벽설치</t>
  </si>
  <si>
    <t>2000*2700, MDFㅁ100*100*18t(인테리어필름지) + 투명유리5t(불투명시트지), 걸레받이 및 몰딩포함</t>
  </si>
  <si>
    <t>526F62F64F8C2542CE3BC848A5BC2D</t>
  </si>
  <si>
    <t>010103526F62F64F8C2542CE3BC848A5BC2D</t>
  </si>
  <si>
    <t>2500*2700, MDFㅁ100*100*18t(인테리어필름지) + 투명유리5t(불투명시트지), 걸레받이 및 몰딩포함</t>
  </si>
  <si>
    <t>526F62F64F8C2542CE3BC848A5BC2E</t>
  </si>
  <si>
    <t>010103526F62F64F8C2542CE3BC848A5BC2E</t>
  </si>
  <si>
    <t>4000*2700, MDFㅁ100*100*18t(인테리어필름지) + 투명유리5t(불투명시트지), 걸레받이 및 몰딩포함</t>
  </si>
  <si>
    <t>526F62F64F8C2542CE3BC848A5BC2F</t>
  </si>
  <si>
    <t>010103526F62F64F8C2542CE3BC848A5BC2F</t>
  </si>
  <si>
    <t>씽크대제작설치</t>
  </si>
  <si>
    <t>L900(상부스텐마감)</t>
  </si>
  <si>
    <t>526F62F64F8C2542CE3BC833964F5F</t>
  </si>
  <si>
    <t>010103526F62F64F8C2542CE3BC833964F5F</t>
  </si>
  <si>
    <t>씽크대상부장제작설치</t>
  </si>
  <si>
    <t>하이그로시도장 L900*600</t>
  </si>
  <si>
    <t>526F62F64F8C2542CE3BC83396482E</t>
  </si>
  <si>
    <t>010103526F62F64F8C2542CE3BC83396482E</t>
  </si>
  <si>
    <t>010104  금  속  공  사</t>
  </si>
  <si>
    <t>010104</t>
  </si>
  <si>
    <t>경량철골천정틀</t>
  </si>
  <si>
    <t>M-BAR조정,마이너 및 M-BAR보강</t>
  </si>
  <si>
    <t>526F3246DCABE5E05B32E8F9550B7C</t>
  </si>
  <si>
    <t>010104526F3246DCABE5E05B32E8F9550B7C</t>
  </si>
  <si>
    <t>천장 점검구 설치</t>
  </si>
  <si>
    <t>AL 백색, 600*600mm</t>
  </si>
  <si>
    <t>526F3246DCD725A76C31F87CE175F0</t>
  </si>
  <si>
    <t>010104526F3246DCD725A76C31F87CE175F0</t>
  </si>
  <si>
    <t>010105  창호 및 유리공사</t>
  </si>
  <si>
    <t>010105</t>
  </si>
  <si>
    <t>AUTO01[스텐강화유리자동문]</t>
  </si>
  <si>
    <t>0.900 x 2.100 = 1.890</t>
  </si>
  <si>
    <t>EA</t>
  </si>
  <si>
    <t>526F52963A9375F21C3198190419BB</t>
  </si>
  <si>
    <t>010105526F52963A9375F21C3198190419BB</t>
  </si>
  <si>
    <t>칸막이출입문부자재</t>
  </si>
  <si>
    <t>편개문용(도어핸들,힌지)</t>
  </si>
  <si>
    <t>526F52960D284573A33B98722BB77D</t>
  </si>
  <si>
    <t>010105526F52960D284573A33B98722BB77D</t>
  </si>
  <si>
    <t>창문틀 주위 충전</t>
  </si>
  <si>
    <t>모르타르 충전</t>
  </si>
  <si>
    <t>526F529644B20590A33BC8BFC5A1D1</t>
  </si>
  <si>
    <t>010105526F529644B20590A33BC8BFC5A1D1</t>
  </si>
  <si>
    <t>수밀코킹(실리콘)</t>
  </si>
  <si>
    <t>삼각, 10mm, 창호주위</t>
  </si>
  <si>
    <t>526F12761DA7E5640F3678005E3565</t>
  </si>
  <si>
    <t>010105526F12761DA7E5640F3678005E3565</t>
  </si>
  <si>
    <t>강화유리</t>
  </si>
  <si>
    <t>강화유리, 칼라, 10mm, 그린</t>
  </si>
  <si>
    <t>554002C619AFA5DDEA3E48AB733E1CA16DB306</t>
  </si>
  <si>
    <t>010105554002C619AFA5DDEA3E48AB733E1CA16DB306</t>
  </si>
  <si>
    <t>유리끼우기 - 판유리</t>
  </si>
  <si>
    <t>10mm 이상</t>
  </si>
  <si>
    <t>526F52965579355A0F3158FD04792A</t>
  </si>
  <si>
    <t>010105526F52965579355A0F3158FD04792A</t>
  </si>
  <si>
    <t>유리주위코킹</t>
  </si>
  <si>
    <t>5*5, 실리콘</t>
  </si>
  <si>
    <t>526F12761DB0350D573EE868BD4C03</t>
  </si>
  <si>
    <t>010105526F12761DB0350D573EE868BD4C03</t>
  </si>
  <si>
    <t>010106  칠    공    사</t>
  </si>
  <si>
    <t>010106</t>
  </si>
  <si>
    <t>바탕만들기+수성페인트(롤러칠)</t>
  </si>
  <si>
    <t>내부, 2회, 콘크리트·모르타르면, 친환경페인트(진품)</t>
  </si>
  <si>
    <t>526F72D6CDBAB53DD83DF83C13C496</t>
  </si>
  <si>
    <t>010106526F72D6CDBAB53DD83DF83C13C496</t>
  </si>
  <si>
    <t>010107  철  거  공  사</t>
  </si>
  <si>
    <t>010107</t>
  </si>
  <si>
    <t>석고보드 철거(천장)</t>
  </si>
  <si>
    <t>12.5T * 2겹</t>
  </si>
  <si>
    <t>526E8256B0F4750DFF3F38E530859F</t>
  </si>
  <si>
    <t>010107526E8256B0F4750DFF3F38E530859F</t>
  </si>
  <si>
    <t>경량철골천정틀 철거(천장)</t>
  </si>
  <si>
    <t>526E8256B0F4750A28383831FBC7BD</t>
  </si>
  <si>
    <t>010107526E8256B0F4750A28383831FBC7BD</t>
  </si>
  <si>
    <t>창호철거(인력)</t>
  </si>
  <si>
    <t>플라스틱문(보관)</t>
  </si>
  <si>
    <t>526E8256B066953CEA3088205CD211</t>
  </si>
  <si>
    <t>010107526E8256B066953CEA3088205CD211</t>
  </si>
  <si>
    <t>건설폐기물상차비</t>
  </si>
  <si>
    <t>15ton 덤프트럭</t>
  </si>
  <si>
    <t>TON</t>
  </si>
  <si>
    <t>526F82C620C7258E213538B61B5D13</t>
  </si>
  <si>
    <t>010107526F82C620C7258E213538B61B5D13</t>
  </si>
  <si>
    <t>010108  골재비및운반비</t>
  </si>
  <si>
    <t>010108</t>
  </si>
  <si>
    <t>시멘트</t>
  </si>
  <si>
    <t>40KG 울산</t>
  </si>
  <si>
    <t>포</t>
  </si>
  <si>
    <t>554002C619CA85B0363A0844D44F5E0D6183C1</t>
  </si>
  <si>
    <t>010108554002C619CA85B0363A0844D44F5E0D6183C1</t>
  </si>
  <si>
    <t>모래</t>
  </si>
  <si>
    <t>모래, 울산, 도착도</t>
  </si>
  <si>
    <t>M3</t>
  </si>
  <si>
    <t>556CC2664D08A5044137885C4F69DD05ED5409</t>
  </si>
  <si>
    <t>010108556CC2664D08A5044137885C4F69DD05ED5409</t>
  </si>
  <si>
    <t>시멘트운반</t>
  </si>
  <si>
    <t>L:20km, 덤프8톤</t>
  </si>
  <si>
    <t>526ED2D6D0B855278A3FD8EBC4C1E9</t>
  </si>
  <si>
    <t>010108526ED2D6D0B855278A3FD8EBC4C1E9</t>
  </si>
  <si>
    <t>010109  건설폐기물처리비</t>
  </si>
  <si>
    <t>010109</t>
  </si>
  <si>
    <t>8</t>
  </si>
  <si>
    <t>건설폐기물 -중간처리</t>
  </si>
  <si>
    <t>혼합건설폐기물(폐보드,폐판넬+가연성 5%이하)</t>
  </si>
  <si>
    <t>526F82C620C7258E213538B4B23119</t>
  </si>
  <si>
    <t>010109526F82C620C7258E213538B4B23119</t>
  </si>
  <si>
    <t>건설폐기물운반비</t>
  </si>
  <si>
    <t>15ton 덤프트럭, 30km</t>
  </si>
  <si>
    <t>526F82C620C7258E213538B77CAEEC</t>
  </si>
  <si>
    <t>010109526F82C620C7258E213538B77CAEEC</t>
  </si>
  <si>
    <t>010110  도급자관급자재비</t>
  </si>
  <si>
    <t>010110</t>
  </si>
  <si>
    <t>6</t>
  </si>
  <si>
    <t>21057436</t>
  </si>
  <si>
    <t>010110554002C619B8355FD33138C744854B8F84EE89</t>
  </si>
  <si>
    <t>조달수수료</t>
  </si>
  <si>
    <t>주재료비의 0.54%</t>
  </si>
  <si>
    <t>5375C2867E1DE5D24C36C89AE4A4001</t>
  </si>
  <si>
    <t>0101105375C2867E1DE5D24C36C89AE4A4001</t>
  </si>
  <si>
    <t>0102  ■기계설비공사</t>
  </si>
  <si>
    <t>0102</t>
  </si>
  <si>
    <t>기계설비공사</t>
  </si>
  <si>
    <t>53D35206C5B9B5DCB030D8841DCC929FA65AD2</t>
  </si>
  <si>
    <t>010253D35206C5B9B5DCB030D8841DCC929FA65AD2</t>
  </si>
  <si>
    <t>코  드</t>
  </si>
  <si>
    <t>노 무 비</t>
  </si>
  <si>
    <t>경    비</t>
  </si>
  <si>
    <t>번  호</t>
  </si>
  <si>
    <t>비      고</t>
  </si>
  <si>
    <t>비계안정장치</t>
  </si>
  <si>
    <t>비계안정장치, 비계기본틀, 기둥, 1.2*1.7m</t>
  </si>
  <si>
    <t>개</t>
  </si>
  <si>
    <t>554002C6194525DB7F34687A5A988F7CECA515</t>
  </si>
  <si>
    <t>비계안정장치, 가새, 1.2*1.9m</t>
  </si>
  <si>
    <t>554002C6194525DB7F34687A5A988F7CECA51B</t>
  </si>
  <si>
    <t>비계안정장치, 수평띠장, 1829mm</t>
  </si>
  <si>
    <t>554002C6194525DB7F34687A5A988F7CECAA96</t>
  </si>
  <si>
    <t>비계안정장치, 손잡이기둥</t>
  </si>
  <si>
    <t>554002C6194525DB7F34687A5A988F7CECAA91</t>
  </si>
  <si>
    <t>비계안정장치, 손잡이, 1229mm</t>
  </si>
  <si>
    <t>554002C6194525DB7F34687A5A988F7CECAA97</t>
  </si>
  <si>
    <t>비계안정장치, 손잡이, 1829mm</t>
  </si>
  <si>
    <t>554002C6194525DB7F34687A5A988F7CECAA90</t>
  </si>
  <si>
    <t>비계안정장치, 바퀴</t>
  </si>
  <si>
    <t>554002C6194525DB7F34687A5A988F7CECAA92</t>
  </si>
  <si>
    <t>비계안정장치, 쟈키</t>
  </si>
  <si>
    <t>554002C6194525DB7F34687A5A988F7CECAA93</t>
  </si>
  <si>
    <t>판재</t>
  </si>
  <si>
    <t>판재, 외송, 일반</t>
  </si>
  <si>
    <t>554002C619D4C56DF03BA802A61D19EB97D158</t>
  </si>
  <si>
    <t>보통인부</t>
  </si>
  <si>
    <t>일반공사 직종</t>
  </si>
  <si>
    <t>인</t>
  </si>
  <si>
    <t>52B0B28646E5B546F539B8223C7F94D62AC70F</t>
  </si>
  <si>
    <t>에폭시접착제</t>
  </si>
  <si>
    <t>에폭시접착제, 세라믹타일용</t>
  </si>
  <si>
    <t>kg</t>
  </si>
  <si>
    <t>554012E65D292520CF33F8136EC30DFF52D7A4</t>
  </si>
  <si>
    <t>특수시멘트</t>
  </si>
  <si>
    <t>특수시멘트, 백색시멘트</t>
  </si>
  <si>
    <t>554002C619CA85B0363A0844D44F5E0BBD0506</t>
  </si>
  <si>
    <t>연결몰딩(천)</t>
  </si>
  <si>
    <t>L-BAR</t>
  </si>
  <si>
    <t>554002C619B8355FD33138C744854B8F84EE8A</t>
  </si>
  <si>
    <t>마감몰딩(천)</t>
  </si>
  <si>
    <t>NE-BAR</t>
  </si>
  <si>
    <t>554002C619B8355FD33138C744854B8F84EE8B</t>
  </si>
  <si>
    <t>코너몰딩(천)</t>
  </si>
  <si>
    <t>C-BAR</t>
  </si>
  <si>
    <t>554002C619B8355FD33138C744854B8F84EE8C</t>
  </si>
  <si>
    <t>접착제</t>
  </si>
  <si>
    <t>㎏</t>
  </si>
  <si>
    <t>554002C619B8355FD33138C744854B8F84EE8D</t>
  </si>
  <si>
    <t>내장공</t>
  </si>
  <si>
    <t>52B0B28646E5B546F539B8223C7F94D62AC4B9</t>
  </si>
  <si>
    <t>각재</t>
  </si>
  <si>
    <t>각재, 외송</t>
  </si>
  <si>
    <t>554002C619D4C56DF93938EDDC9D522965EE14</t>
  </si>
  <si>
    <t>보통합판</t>
  </si>
  <si>
    <t>보통합판, 1급, 9.0*1220*2440mm</t>
  </si>
  <si>
    <t>556CC2664D35D5DB2839B8A3B72AF13EA8C0FC</t>
  </si>
  <si>
    <t>비닐시트</t>
  </si>
  <si>
    <t>LG 명품기준</t>
  </si>
  <si>
    <t>554002C619B8355ECC32180F6B3494816EA90D</t>
  </si>
  <si>
    <t>재</t>
  </si>
  <si>
    <t>554002C619D4C56DF93938EDDC9D522965EE1B</t>
  </si>
  <si>
    <t>비닐타일</t>
  </si>
  <si>
    <t>554002C619B8355ECC32180F6B3494842AA302</t>
  </si>
  <si>
    <t>석고보드</t>
  </si>
  <si>
    <t>석고보드, 평보드, 12.5*900*2400mm(㎡)</t>
  </si>
  <si>
    <t>554002C619B8355C1E38284183A580EB5493EB</t>
  </si>
  <si>
    <t>중밀도섬유판</t>
  </si>
  <si>
    <t>중밀도섬유판, 9.0*1220*2440mm</t>
  </si>
  <si>
    <t>556CC2664D35D5DB283998F160DA2582A1DA56</t>
  </si>
  <si>
    <t>고무접착제</t>
  </si>
  <si>
    <t>고무접착제, 건설용고무풀</t>
  </si>
  <si>
    <t>554012E65D292520CF33C85E802BE290BB53A1</t>
  </si>
  <si>
    <t>중밀도섬유판, 15*1220*2440mm</t>
  </si>
  <si>
    <t>556CC2664D35D5DB283998F160DA2582A1DA54</t>
  </si>
  <si>
    <t>씽크대</t>
  </si>
  <si>
    <t>L1200(상부스텐마감)</t>
  </si>
  <si>
    <t>554002C619B8355FD33138C744854B8F85F5F8</t>
  </si>
  <si>
    <t>수납장</t>
  </si>
  <si>
    <t>하이그로시도장(문짝포함)</t>
  </si>
  <si>
    <t>554002C619B8355FD33138C744854B8F869C63</t>
  </si>
  <si>
    <t>경량철골천장틀</t>
  </si>
  <si>
    <t>경량철골천장틀, 마이너찬넬, 19*10*1.2mm</t>
  </si>
  <si>
    <t>554002C619B8355FD33138C744854BF6B8C9A7</t>
  </si>
  <si>
    <t>경량철골천장틀, M-BAR더블, 50*19*0.5mm</t>
  </si>
  <si>
    <t>554002C619B8355FD33138C744854BF6B8CD05</t>
  </si>
  <si>
    <t>경량철골천장틀, BAR크립, 더블</t>
  </si>
  <si>
    <t>554002C619B8355FD33138C744854BF6B8C9A3</t>
  </si>
  <si>
    <t>경량철골천장틀, BAR조인트, 더블</t>
  </si>
  <si>
    <t>554002C619B8355FD33138C744854BF6B8C9A1</t>
  </si>
  <si>
    <t>경량철골천장틀, 찬넬크립, 37*30*10*1.2mm</t>
  </si>
  <si>
    <t>조</t>
  </si>
  <si>
    <t>554002C619B8355FD33138C744854BF6B8C9A5</t>
  </si>
  <si>
    <t>점검구</t>
  </si>
  <si>
    <t>AL(백색), 600*600mm</t>
  </si>
  <si>
    <t>554002C619AFA5DF90301897E0E8D7D6DE492C</t>
  </si>
  <si>
    <t>슬라이딩자동문</t>
  </si>
  <si>
    <t>편개(강화유리문별도)</t>
  </si>
  <si>
    <t>SET</t>
  </si>
  <si>
    <t>시공도</t>
  </si>
  <si>
    <t>554002C619AFA5DF993658AE9B877C1C55DA11</t>
  </si>
  <si>
    <t>유리문</t>
  </si>
  <si>
    <t>유리문, 12*900*2100mm, 칼라, 세이프강화도어(고급형)</t>
  </si>
  <si>
    <t>시공비포함</t>
  </si>
  <si>
    <t>554002C619AFA5DF9835F841EB10B468CA781C</t>
  </si>
  <si>
    <t>도어힌지</t>
  </si>
  <si>
    <t>도어힌지, 황동, 베어링2개, 101.6*2.7mm</t>
  </si>
  <si>
    <t>554012E66FFC752579387871F5DC20A37B0E3D</t>
  </si>
  <si>
    <t>도어핸들</t>
  </si>
  <si>
    <t>도어핸들, 황동</t>
  </si>
  <si>
    <t>554012E66FFC7529D43F58AC2DECBD3D981998</t>
  </si>
  <si>
    <t>시멘트(별도)</t>
  </si>
  <si>
    <t>별도</t>
  </si>
  <si>
    <t>554002C619CA85B0363A0844D44F5E0D61F003</t>
  </si>
  <si>
    <t>(별도)</t>
  </si>
  <si>
    <t>556CC2664D08A5044137885C4E5BBEA80317C6</t>
  </si>
  <si>
    <t>미장공</t>
  </si>
  <si>
    <t>52B0B28646E5B546F539B8223C7F94D62AC547</t>
  </si>
  <si>
    <t>실링재</t>
  </si>
  <si>
    <t>실링재, 실리콘, 비초산, 유리용, 창호주위</t>
  </si>
  <si>
    <t>L</t>
  </si>
  <si>
    <t>554012E65D3BB5FA983BE8EE79C6431EFE3544</t>
  </si>
  <si>
    <t>유리공</t>
  </si>
  <si>
    <t>52B0B28646E5B546F539B8223C7F94D62AC545</t>
  </si>
  <si>
    <t>건축목공</t>
  </si>
  <si>
    <t>52B0B28646E5B546F539B8223C7F94D62AC543</t>
  </si>
  <si>
    <t>창호공</t>
  </si>
  <si>
    <t>52B0B28646E5B546F539B8223C7F94D62AC544</t>
  </si>
  <si>
    <t>건설폐기물 상차비 - 중량 기준</t>
  </si>
  <si>
    <t>중간처리 대상, 15ton 덤프트럭</t>
  </si>
  <si>
    <t>526F82C620C7258FC839B87C77EF6F</t>
  </si>
  <si>
    <t>혼합건설폐기물</t>
  </si>
  <si>
    <t>그 밖의 건설폐기물에 가연성 5% 이하 혼합</t>
  </si>
  <si>
    <t>526F82C620C7258E223798B606D4A1</t>
  </si>
  <si>
    <t>건설폐기물 운반비 - 중량 기준</t>
  </si>
  <si>
    <t>중간처리 대상, 15ton 덤프트럭, 30km</t>
  </si>
  <si>
    <t>526F82C620C7258FC839B87D1E59A0</t>
  </si>
  <si>
    <t>비계공</t>
  </si>
  <si>
    <t>52B0B28646E5B546F539B8223C7F94D62AC70B</t>
  </si>
  <si>
    <t>타일공</t>
  </si>
  <si>
    <t>52B0B28646E5B546F539B8223C7F94D62AC548</t>
  </si>
  <si>
    <t>줄눈공</t>
  </si>
  <si>
    <t>52B0B28646E5B546F539B8223C7F94D62AC4BD</t>
  </si>
  <si>
    <t>일반못</t>
  </si>
  <si>
    <t>일반못, 75mm</t>
  </si>
  <si>
    <t>554012E66FFC75219E33687F520EC5B8DC8FDC</t>
  </si>
  <si>
    <t>초산비닐계접착제</t>
  </si>
  <si>
    <t>초산비닐계접착제, 비닐타일용</t>
  </si>
  <si>
    <t>554012E65D292520CF33988A21E8595F3FA51E</t>
  </si>
  <si>
    <t>종이벽지</t>
  </si>
  <si>
    <t>종이벽지, 초배지</t>
  </si>
  <si>
    <t>554002C619B8355C1E38988DB5B23861751E73</t>
  </si>
  <si>
    <t>방염벽지</t>
  </si>
  <si>
    <t>554002C619B8355C1E38988DB5B238610A8C2B</t>
  </si>
  <si>
    <t>초산비닐계접착제, 벽지용</t>
  </si>
  <si>
    <t>554012E65D292520CF33988A21E8595F3FA47F</t>
  </si>
  <si>
    <t>도배공</t>
  </si>
  <si>
    <t>52B0B28646E5B546F539B8223C7F94D62AC4B8</t>
  </si>
  <si>
    <t>일반못, 90mm</t>
  </si>
  <si>
    <t>554012E66FFC75219E33687F520EC5B8DC8FDD</t>
  </si>
  <si>
    <t>맑은유리</t>
  </si>
  <si>
    <t>맑은유리, 5mm</t>
  </si>
  <si>
    <t>554002C619AFA5DDEA3EA830C486189DD44517</t>
  </si>
  <si>
    <t>불투명시트지</t>
  </si>
  <si>
    <t>554002C619B8355C1E38E873D2CB3CFA6DFAFB</t>
  </si>
  <si>
    <t>중밀도섬유판, 18*1220*2440mm</t>
  </si>
  <si>
    <t>556CC2664D35D5DB283998F160DA2582A1DA55</t>
  </si>
  <si>
    <t>스테인리스헤어라인판(STS 304) (HL)</t>
  </si>
  <si>
    <t>스테인리스헤어라인판, 1.5mm, 부산 대리점상차도</t>
  </si>
  <si>
    <t>554002C619D4D570063C5810EF56CC6B04CC06</t>
  </si>
  <si>
    <t>일반구조용압연강판</t>
  </si>
  <si>
    <t>일반구조용압연강판, 1.6mm</t>
  </si>
  <si>
    <t>554002C619D4D570063C4809FD9FB8F50508C7</t>
  </si>
  <si>
    <t>철강설</t>
  </si>
  <si>
    <t>철강설, 스텐레스, 작업설부산물</t>
  </si>
  <si>
    <t>수집상차도</t>
  </si>
  <si>
    <t>556CC2664D8C05C5A03A889DB182BA65BD4A6F</t>
  </si>
  <si>
    <t>철강설, 고철, 작업설부산물</t>
  </si>
  <si>
    <t>556CC2664D8C05C5A03A889DB182BA65BD4B77</t>
  </si>
  <si>
    <t>용접봉(스테인리스)</t>
  </si>
  <si>
    <t>3.2(KSD308-16)</t>
  </si>
  <si>
    <t>55525236E8DDF5DA7538086CF1F1A63A3AFB27</t>
  </si>
  <si>
    <t>산소가스</t>
  </si>
  <si>
    <t>기체</t>
  </si>
  <si>
    <t>대기압상태기준</t>
  </si>
  <si>
    <t>556CF236B001751ABA3328306103983388EE50</t>
  </si>
  <si>
    <t>아세틸렌가스</t>
  </si>
  <si>
    <t>아세틸렌가스, kg</t>
  </si>
  <si>
    <t>556C8286BCF54563B33E58A4F93CC6C0A74273</t>
  </si>
  <si>
    <t>용접기(교류)</t>
  </si>
  <si>
    <t>500Amp</t>
  </si>
  <si>
    <t>공통자재</t>
  </si>
  <si>
    <t>일반경비, 전력</t>
  </si>
  <si>
    <t>kwh</t>
  </si>
  <si>
    <t>5222E25693F3A57D303FF8D3D08BB8153304C1</t>
  </si>
  <si>
    <t>철판공</t>
  </si>
  <si>
    <t>52B0B28646E5B546F539B8223C7F94D62AC666</t>
  </si>
  <si>
    <t>용접공</t>
  </si>
  <si>
    <t>52B0B28646E5B546F539B8223C7F94D62AC664</t>
  </si>
  <si>
    <t>특별인부</t>
  </si>
  <si>
    <t>52B0B28646E5B546F539B8223C7F94D62AC70E</t>
  </si>
  <si>
    <t>용접봉(연강용)</t>
  </si>
  <si>
    <t>3.2(KSE4301)</t>
  </si>
  <si>
    <t>55525236E8DDF5DA7538086CF1F1A63A38C6F6</t>
  </si>
  <si>
    <t>A</t>
  </si>
  <si>
    <t>천원</t>
  </si>
  <si>
    <t>557D4276E580E58CDB39F8D13D30221807F1D9</t>
  </si>
  <si>
    <t>코킹공</t>
  </si>
  <si>
    <t>기타 직종</t>
  </si>
  <si>
    <t>52B0B28646E5B546F539F89DC45A8DDA35EB56</t>
  </si>
  <si>
    <t>퍼티</t>
  </si>
  <si>
    <t>퍼티, 친환경, 내부</t>
  </si>
  <si>
    <t>554012E65D292520CF33D86117F3119AC28862</t>
  </si>
  <si>
    <t>연마지</t>
  </si>
  <si>
    <t>연마지, #120~180, 230*280mm</t>
  </si>
  <si>
    <t>장</t>
  </si>
  <si>
    <t>554012E66F0415D6F43788FB586F0CB2F11536</t>
  </si>
  <si>
    <t>도장공</t>
  </si>
  <si>
    <t>52B0B28646E5B546F539B8223C7F94D62AC549</t>
  </si>
  <si>
    <t>수성페인트</t>
  </si>
  <si>
    <t>수성페인트, 친환경(진품)</t>
  </si>
  <si>
    <t>554012E65D3BB5F8EB3E78EA9C7138F6B17D2C</t>
  </si>
  <si>
    <t>8ton</t>
  </si>
  <si>
    <t>덤프트럭</t>
  </si>
  <si>
    <t>557D4276E580950EBC3DE81DF53E48D7BCEC7B</t>
  </si>
  <si>
    <t>경유</t>
  </si>
  <si>
    <t>경유, 저유황</t>
  </si>
  <si>
    <t>556C8286BCE4F524D93698D817EA1226B72C25</t>
  </si>
  <si>
    <t>화물차운전사</t>
  </si>
  <si>
    <t>일반공사 즤종</t>
  </si>
  <si>
    <t>52B0B28646E5B546F539B8223C7F94D62AC39B</t>
  </si>
  <si>
    <t>코드</t>
  </si>
  <si>
    <t>규격</t>
  </si>
  <si>
    <t>C</t>
  </si>
  <si>
    <t>단 가 대 비 표</t>
  </si>
  <si>
    <t>조달청가격</t>
  </si>
  <si>
    <t>PAGE</t>
  </si>
  <si>
    <t>거래가격</t>
  </si>
  <si>
    <t>유통물가</t>
  </si>
  <si>
    <t>물가자료</t>
  </si>
  <si>
    <t>조사가격</t>
  </si>
  <si>
    <t>적용단가</t>
  </si>
  <si>
    <t>품목구분</t>
  </si>
  <si>
    <t>노임구분</t>
  </si>
  <si>
    <t>소수점처리</t>
  </si>
  <si>
    <t>자재 1</t>
  </si>
  <si>
    <t>자재 2</t>
  </si>
  <si>
    <t>자재 3</t>
  </si>
  <si>
    <t>자재 4</t>
  </si>
  <si>
    <t>자재 5</t>
  </si>
  <si>
    <t>자재 6</t>
  </si>
  <si>
    <t>자재 7</t>
  </si>
  <si>
    <t>자재 8</t>
  </si>
  <si>
    <t>자재 9</t>
  </si>
  <si>
    <t>자재 10</t>
  </si>
  <si>
    <t>자재 11</t>
  </si>
  <si>
    <t>자재 12</t>
  </si>
  <si>
    <t>자재 13</t>
  </si>
  <si>
    <t>자재 14</t>
  </si>
  <si>
    <t>자재 15</t>
  </si>
  <si>
    <t>자재 16</t>
  </si>
  <si>
    <t>자재 17</t>
  </si>
  <si>
    <t>자재 18</t>
  </si>
  <si>
    <t>자재 19</t>
  </si>
  <si>
    <t>자재 20</t>
  </si>
  <si>
    <t>자재 21</t>
  </si>
  <si>
    <t>자재 22</t>
  </si>
  <si>
    <t>자재 23</t>
  </si>
  <si>
    <t>자재 24</t>
  </si>
  <si>
    <t>자재 25</t>
  </si>
  <si>
    <t>자재 26</t>
  </si>
  <si>
    <t>자재 27</t>
  </si>
  <si>
    <t>자재 28</t>
  </si>
  <si>
    <t>자재 29</t>
  </si>
  <si>
    <t>자재 30</t>
  </si>
  <si>
    <t>자재 31</t>
  </si>
  <si>
    <t>자재 32</t>
  </si>
  <si>
    <t>자재 33</t>
  </si>
  <si>
    <t>자재 34</t>
  </si>
  <si>
    <t>자재 35</t>
  </si>
  <si>
    <t>자재 36</t>
  </si>
  <si>
    <t>자재 37</t>
  </si>
  <si>
    <t>자재 38</t>
  </si>
  <si>
    <t>자재 39</t>
  </si>
  <si>
    <t>자재 40</t>
  </si>
  <si>
    <t>자재 41</t>
  </si>
  <si>
    <t>자재 42</t>
  </si>
  <si>
    <t>자재 43</t>
  </si>
  <si>
    <t>자재 44</t>
  </si>
  <si>
    <t>자재 45</t>
  </si>
  <si>
    <t>자재 46</t>
  </si>
  <si>
    <t>자재 47</t>
  </si>
  <si>
    <t>자재 48</t>
  </si>
  <si>
    <t>자재 49</t>
  </si>
  <si>
    <t>자재 50</t>
  </si>
  <si>
    <t>자재 51</t>
  </si>
  <si>
    <t>자재 52</t>
  </si>
  <si>
    <t>자재 53</t>
  </si>
  <si>
    <t>자재 54</t>
  </si>
  <si>
    <t>자재 55</t>
  </si>
  <si>
    <t>자재 56</t>
  </si>
  <si>
    <t>자재 57</t>
  </si>
  <si>
    <t>자재 58</t>
  </si>
  <si>
    <t>자재 59</t>
  </si>
  <si>
    <t>자재 60</t>
  </si>
  <si>
    <t>자재 61</t>
  </si>
  <si>
    <t>자재 62</t>
  </si>
  <si>
    <t>자재 63</t>
  </si>
  <si>
    <t>자재 64</t>
  </si>
  <si>
    <t>자재 65</t>
  </si>
  <si>
    <t>자재 66</t>
  </si>
  <si>
    <t>자재 67</t>
  </si>
  <si>
    <t>자재 68</t>
  </si>
  <si>
    <t>자재 69</t>
  </si>
  <si>
    <t>자재 70</t>
  </si>
  <si>
    <t>자재 71</t>
  </si>
  <si>
    <t>자재 72</t>
  </si>
  <si>
    <t>자재 73</t>
  </si>
  <si>
    <t>노임 1</t>
  </si>
  <si>
    <t>B</t>
  </si>
  <si>
    <t>노임 2</t>
  </si>
  <si>
    <t>노임 3</t>
  </si>
  <si>
    <t>노임 4</t>
  </si>
  <si>
    <t>노임 5</t>
  </si>
  <si>
    <t>노임 6</t>
  </si>
  <si>
    <t>노임 7</t>
  </si>
  <si>
    <t>노임 8</t>
  </si>
  <si>
    <t>노임 9</t>
  </si>
  <si>
    <t>노임 10</t>
  </si>
  <si>
    <t>노임 11</t>
  </si>
  <si>
    <t>노임 12</t>
  </si>
  <si>
    <t>노임 13</t>
  </si>
  <si>
    <t>노임 14</t>
  </si>
  <si>
    <t>노임 15</t>
  </si>
  <si>
    <t>노임 16</t>
  </si>
  <si>
    <t>자재 74</t>
  </si>
  <si>
    <t>자재 75</t>
  </si>
  <si>
    <t>자재 76</t>
  </si>
  <si>
    <t>자재 77</t>
  </si>
  <si>
    <t>자재 78</t>
  </si>
  <si>
    <t>자재 79</t>
  </si>
  <si>
    <t>공 사 원 가 계 산 서</t>
  </si>
  <si>
    <t>공사명 : 청소년상담센터 이전공사</t>
  </si>
  <si>
    <t>비        목</t>
  </si>
  <si>
    <t>금      액</t>
  </si>
  <si>
    <t>구        성        비</t>
  </si>
  <si>
    <t>순   공   사   원   가</t>
  </si>
  <si>
    <t>재   료   비</t>
  </si>
  <si>
    <t>노   무   비</t>
  </si>
  <si>
    <t>경        비</t>
  </si>
  <si>
    <t>A1</t>
  </si>
  <si>
    <t>직  접  재  료  비</t>
  </si>
  <si>
    <t>A2</t>
  </si>
  <si>
    <t>간  접  재  료  비</t>
  </si>
  <si>
    <t>A3</t>
  </si>
  <si>
    <t>작업설, 부산물(△)</t>
  </si>
  <si>
    <t>AS</t>
  </si>
  <si>
    <t>[ 소          계 ]</t>
  </si>
  <si>
    <t>B1</t>
  </si>
  <si>
    <t>직  접  노  무  비</t>
  </si>
  <si>
    <t>B2</t>
  </si>
  <si>
    <t>간  접  노  무  비</t>
  </si>
  <si>
    <t>직접노무비 * 8%</t>
  </si>
  <si>
    <t>BS</t>
  </si>
  <si>
    <t>C2</t>
  </si>
  <si>
    <t>기   계    경   비</t>
  </si>
  <si>
    <t>C4</t>
  </si>
  <si>
    <t>산  재  보  험  료</t>
  </si>
  <si>
    <t>노무비 * 3.75%</t>
  </si>
  <si>
    <t>C5</t>
  </si>
  <si>
    <t>고  용  보  험  료</t>
  </si>
  <si>
    <t>노무비 * 0.87%</t>
  </si>
  <si>
    <t>CA</t>
  </si>
  <si>
    <t>산업안전보건관리비</t>
  </si>
  <si>
    <t>(재료비+직노+도급자관급자재비) * 2.93%</t>
  </si>
  <si>
    <t>CG</t>
  </si>
  <si>
    <t>기   타    경   비</t>
  </si>
  <si>
    <t>(재료비+노무비) * 5.6%</t>
  </si>
  <si>
    <t>CS</t>
  </si>
  <si>
    <t>S1</t>
  </si>
  <si>
    <t xml:space="preserve">        계</t>
  </si>
  <si>
    <t>D1</t>
  </si>
  <si>
    <t>일  반  관  리  비</t>
  </si>
  <si>
    <t>계 * 4%</t>
  </si>
  <si>
    <t>D2</t>
  </si>
  <si>
    <t>이              윤</t>
  </si>
  <si>
    <t>(노무비+경비+일반관리비) * 11%</t>
  </si>
  <si>
    <t>D4</t>
  </si>
  <si>
    <t>건설 폐기물 처리비</t>
  </si>
  <si>
    <t>D9</t>
  </si>
  <si>
    <t>공   급    가   액</t>
  </si>
  <si>
    <t>DB</t>
  </si>
  <si>
    <t>부  가  가  치  세</t>
  </si>
  <si>
    <t>공급가액 * 10%</t>
  </si>
  <si>
    <t>DH</t>
  </si>
  <si>
    <t>도      급      액</t>
  </si>
  <si>
    <t>DK</t>
  </si>
  <si>
    <t>도급자 관급 자재비</t>
  </si>
  <si>
    <t>금액조정(+780원)</t>
  </si>
  <si>
    <t>S2</t>
  </si>
  <si>
    <t>총   공   사    비</t>
  </si>
  <si>
    <t>이 Sheet는 수정하지 마십시요</t>
  </si>
  <si>
    <t>공사구분</t>
  </si>
  <si>
    <t>확정내역</t>
  </si>
  <si>
    <t>원내역</t>
  </si>
  <si>
    <t>자재단가적용</t>
  </si>
  <si>
    <t>경비단가적용</t>
  </si>
  <si>
    <t>품목코드형식</t>
  </si>
  <si>
    <t>XXXX-XXXX-XXXXXXXXX</t>
  </si>
  <si>
    <t>내역금액소수점처리</t>
  </si>
  <si>
    <t>일위대가내역소수점처리</t>
  </si>
  <si>
    <t>단가명</t>
  </si>
  <si>
    <t>TTTTT</t>
  </si>
  <si>
    <t>환율</t>
  </si>
  <si>
    <t>시간당작업량</t>
  </si>
  <si>
    <t>R</t>
  </si>
  <si>
    <t>1회 사이클시간</t>
  </si>
  <si>
    <t>시간당 작업사이클</t>
  </si>
  <si>
    <t>일반변수</t>
  </si>
  <si>
    <t>시간당 노임산출 계수</t>
  </si>
  <si>
    <t>1/8*16/12*25/20</t>
  </si>
  <si>
    <t>재료비 할증 계수</t>
  </si>
  <si>
    <t>노무비 할증 계수</t>
  </si>
  <si>
    <t>경비 할증 계수</t>
  </si>
  <si>
    <t>내역,일위대가 품명,규격,단위 따로적용</t>
  </si>
  <si>
    <t>공종구분명</t>
  </si>
  <si>
    <t>원가비목코드</t>
  </si>
  <si>
    <t>작 업 부 산 물</t>
  </si>
  <si>
    <t>운    반    비</t>
  </si>
  <si>
    <t>C1</t>
  </si>
  <si>
    <t>관 급 자 재 비</t>
  </si>
  <si>
    <t>DJ</t>
  </si>
  <si>
    <t>사 급 자 재 비</t>
  </si>
  <si>
    <t>D3</t>
  </si>
  <si>
    <t>외    자    재</t>
  </si>
  <si>
    <t>도급자관급자재비</t>
  </si>
  <si>
    <t>관급자관급자재비</t>
  </si>
  <si>
    <t>DL</t>
  </si>
  <si>
    <t>건설폐기물처리비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</si>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</sst>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#"/>
    <numFmt numFmtId="177" formatCode="#,##0.00;\-#,##0.00;#"/>
  </numFmts>
  <fonts count="8" x14ac:knownFonts="1">
    <font>
      <sz val="11"/>
      <color theme="1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theme="1"/>
      <name val="돋움체"/>
      <family val="3"/>
      <charset val="129"/>
    </font>
    <font>
      <b/>
      <u/>
      <sz val="16"/>
      <color theme="1"/>
      <name val="돋움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quotePrefix="1">
      <alignment vertical="center"/>
    </xf>
    <xf numFmtId="0" fontId="2" fillId="0" borderId="1" xfId="0" quotePrefix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quotePrefix="1" applyAlignment="1">
      <alignment vertical="center"/>
    </xf>
    <xf numFmtId="176" fontId="0" fillId="0" borderId="0" xfId="0" applyNumberFormat="1" applyAlignment="1">
      <alignment vertical="center"/>
    </xf>
    <xf numFmtId="0" fontId="4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vertical="center" wrapText="1"/>
    </xf>
    <xf numFmtId="0" fontId="0" fillId="0" borderId="1" xfId="0" quotePrefix="1" applyFont="1" applyBorder="1" applyAlignment="1">
      <alignment vertical="center" wrapText="1"/>
    </xf>
    <xf numFmtId="177" fontId="5" fillId="0" borderId="1" xfId="0" quotePrefix="1" applyNumberFormat="1" applyFont="1" applyBorder="1" applyAlignment="1">
      <alignment vertical="center" wrapText="1"/>
    </xf>
    <xf numFmtId="177" fontId="5" fillId="0" borderId="1" xfId="0" applyNumberFormat="1" applyFont="1" applyBorder="1" applyAlignment="1">
      <alignment vertical="center" wrapText="1"/>
    </xf>
    <xf numFmtId="177" fontId="0" fillId="0" borderId="0" xfId="0" applyNumberFormat="1" applyAlignment="1">
      <alignment vertical="center"/>
    </xf>
    <xf numFmtId="0" fontId="6" fillId="0" borderId="1" xfId="0" quotePrefix="1" applyFont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quotePrefix="1" applyFont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distributed" vertical="center" wrapText="1"/>
    </xf>
    <xf numFmtId="0" fontId="0" fillId="0" borderId="1" xfId="0" quotePrefix="1" applyFont="1" applyBorder="1" applyAlignment="1">
      <alignment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0" fillId="0" borderId="0" xfId="0" quotePrefix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topLeftCell="B1" workbookViewId="0">
      <selection activeCell="B1" sqref="B1:G1"/>
    </sheetView>
  </sheetViews>
  <sheetFormatPr defaultRowHeight="16.5" x14ac:dyDescent="0.3"/>
  <cols>
    <col min="1" max="1" width="0" hidden="1" customWidth="1"/>
    <col min="2" max="3" width="4.625" customWidth="1"/>
    <col min="4" max="4" width="35.625" customWidth="1"/>
    <col min="5" max="5" width="25.625" customWidth="1"/>
    <col min="6" max="6" width="60.625" customWidth="1"/>
    <col min="7" max="7" width="30.625" customWidth="1"/>
  </cols>
  <sheetData>
    <row r="1" spans="1:7" ht="24" customHeight="1" x14ac:dyDescent="0.3">
      <c r="B1" s="18" t="s">
        <v>644</v>
      </c>
      <c r="C1" s="18"/>
      <c r="D1" s="18"/>
      <c r="E1" s="18"/>
      <c r="F1" s="18"/>
      <c r="G1" s="18"/>
    </row>
    <row r="2" spans="1:7" ht="21.95" customHeight="1" x14ac:dyDescent="0.3">
      <c r="B2" s="19" t="s">
        <v>645</v>
      </c>
      <c r="C2" s="19"/>
      <c r="D2" s="19"/>
      <c r="E2" s="19"/>
      <c r="F2" s="20"/>
      <c r="G2" s="20"/>
    </row>
    <row r="3" spans="1:7" ht="21.95" customHeight="1" x14ac:dyDescent="0.3">
      <c r="B3" s="21" t="s">
        <v>646</v>
      </c>
      <c r="C3" s="21"/>
      <c r="D3" s="21"/>
      <c r="E3" s="15" t="s">
        <v>647</v>
      </c>
      <c r="F3" s="15" t="s">
        <v>648</v>
      </c>
      <c r="G3" s="15" t="s">
        <v>307</v>
      </c>
    </row>
    <row r="4" spans="1:7" ht="21.95" customHeight="1" x14ac:dyDescent="0.3">
      <c r="A4" s="2" t="s">
        <v>653</v>
      </c>
      <c r="B4" s="22" t="s">
        <v>649</v>
      </c>
      <c r="C4" s="22" t="s">
        <v>650</v>
      </c>
      <c r="D4" s="16" t="s">
        <v>654</v>
      </c>
      <c r="E4" s="17">
        <f>TRUNC(공종별집계표!F5, 0)</f>
        <v>0</v>
      </c>
      <c r="F4" s="11" t="s">
        <v>52</v>
      </c>
      <c r="G4" s="11" t="s">
        <v>52</v>
      </c>
    </row>
    <row r="5" spans="1:7" ht="21.95" customHeight="1" x14ac:dyDescent="0.3">
      <c r="A5" s="2" t="s">
        <v>655</v>
      </c>
      <c r="B5" s="22"/>
      <c r="C5" s="22"/>
      <c r="D5" s="16" t="s">
        <v>656</v>
      </c>
      <c r="E5" s="17">
        <v>0</v>
      </c>
      <c r="F5" s="11" t="s">
        <v>52</v>
      </c>
      <c r="G5" s="11" t="s">
        <v>52</v>
      </c>
    </row>
    <row r="6" spans="1:7" ht="21.95" customHeight="1" x14ac:dyDescent="0.3">
      <c r="A6" s="2" t="s">
        <v>657</v>
      </c>
      <c r="B6" s="22"/>
      <c r="C6" s="22"/>
      <c r="D6" s="16" t="s">
        <v>658</v>
      </c>
      <c r="E6" s="17">
        <v>0</v>
      </c>
      <c r="F6" s="11" t="s">
        <v>52</v>
      </c>
      <c r="G6" s="11" t="s">
        <v>52</v>
      </c>
    </row>
    <row r="7" spans="1:7" ht="21.95" customHeight="1" x14ac:dyDescent="0.3">
      <c r="A7" s="2" t="s">
        <v>659</v>
      </c>
      <c r="B7" s="22"/>
      <c r="C7" s="22"/>
      <c r="D7" s="16" t="s">
        <v>660</v>
      </c>
      <c r="E7" s="17">
        <f>TRUNC(E4+E5-E6, 0)</f>
        <v>0</v>
      </c>
      <c r="F7" s="11" t="s">
        <v>52</v>
      </c>
      <c r="G7" s="11" t="s">
        <v>52</v>
      </c>
    </row>
    <row r="8" spans="1:7" ht="21.95" customHeight="1" x14ac:dyDescent="0.3">
      <c r="A8" s="2" t="s">
        <v>661</v>
      </c>
      <c r="B8" s="22"/>
      <c r="C8" s="22" t="s">
        <v>651</v>
      </c>
      <c r="D8" s="16" t="s">
        <v>662</v>
      </c>
      <c r="E8" s="17">
        <f>TRUNC(공종별집계표!H5, 0)</f>
        <v>0</v>
      </c>
      <c r="F8" s="11" t="s">
        <v>52</v>
      </c>
      <c r="G8" s="11" t="s">
        <v>52</v>
      </c>
    </row>
    <row r="9" spans="1:7" ht="21.95" customHeight="1" x14ac:dyDescent="0.3">
      <c r="A9" s="2" t="s">
        <v>663</v>
      </c>
      <c r="B9" s="22"/>
      <c r="C9" s="22"/>
      <c r="D9" s="16" t="s">
        <v>664</v>
      </c>
      <c r="E9" s="17">
        <f>TRUNC(E8*0.08, 0)</f>
        <v>0</v>
      </c>
      <c r="F9" s="11" t="s">
        <v>665</v>
      </c>
      <c r="G9" s="11" t="s">
        <v>52</v>
      </c>
    </row>
    <row r="10" spans="1:7" ht="21.95" customHeight="1" x14ac:dyDescent="0.3">
      <c r="A10" s="2" t="s">
        <v>666</v>
      </c>
      <c r="B10" s="22"/>
      <c r="C10" s="22"/>
      <c r="D10" s="16" t="s">
        <v>660</v>
      </c>
      <c r="E10" s="17">
        <f>TRUNC(E8+E9, 0)</f>
        <v>0</v>
      </c>
      <c r="F10" s="11" t="s">
        <v>52</v>
      </c>
      <c r="G10" s="11" t="s">
        <v>52</v>
      </c>
    </row>
    <row r="11" spans="1:7" ht="21.95" customHeight="1" x14ac:dyDescent="0.3">
      <c r="A11" s="2" t="s">
        <v>667</v>
      </c>
      <c r="B11" s="22"/>
      <c r="C11" s="22" t="s">
        <v>652</v>
      </c>
      <c r="D11" s="16" t="s">
        <v>668</v>
      </c>
      <c r="E11" s="17">
        <f>TRUNC(공종별집계표!J5, 0)</f>
        <v>0</v>
      </c>
      <c r="F11" s="11" t="s">
        <v>52</v>
      </c>
      <c r="G11" s="11" t="s">
        <v>52</v>
      </c>
    </row>
    <row r="12" spans="1:7" ht="21.95" customHeight="1" x14ac:dyDescent="0.3">
      <c r="A12" s="2" t="s">
        <v>669</v>
      </c>
      <c r="B12" s="22"/>
      <c r="C12" s="22"/>
      <c r="D12" s="16" t="s">
        <v>670</v>
      </c>
      <c r="E12" s="17">
        <f>TRUNC(E10*0.0375, 0)</f>
        <v>0</v>
      </c>
      <c r="F12" s="11" t="s">
        <v>671</v>
      </c>
      <c r="G12" s="11" t="s">
        <v>52</v>
      </c>
    </row>
    <row r="13" spans="1:7" ht="21.95" customHeight="1" x14ac:dyDescent="0.3">
      <c r="A13" s="2" t="s">
        <v>672</v>
      </c>
      <c r="B13" s="22"/>
      <c r="C13" s="22"/>
      <c r="D13" s="16" t="s">
        <v>673</v>
      </c>
      <c r="E13" s="17">
        <f>TRUNC(E10*0.0087, 0)</f>
        <v>0</v>
      </c>
      <c r="F13" s="11" t="s">
        <v>674</v>
      </c>
      <c r="G13" s="11" t="s">
        <v>52</v>
      </c>
    </row>
    <row r="14" spans="1:7" ht="21.95" customHeight="1" x14ac:dyDescent="0.3">
      <c r="A14" s="2" t="s">
        <v>675</v>
      </c>
      <c r="B14" s="22"/>
      <c r="C14" s="22"/>
      <c r="D14" s="16" t="s">
        <v>676</v>
      </c>
      <c r="E14" s="17"/>
      <c r="F14" s="11" t="s">
        <v>677</v>
      </c>
      <c r="G14" s="11" t="s">
        <v>52</v>
      </c>
    </row>
    <row r="15" spans="1:7" ht="21.95" customHeight="1" x14ac:dyDescent="0.3">
      <c r="A15" s="2" t="s">
        <v>678</v>
      </c>
      <c r="B15" s="22"/>
      <c r="C15" s="22"/>
      <c r="D15" s="16" t="s">
        <v>679</v>
      </c>
      <c r="E15" s="17">
        <f>TRUNC((E7+E10)*0.056, 0)</f>
        <v>0</v>
      </c>
      <c r="F15" s="11" t="s">
        <v>680</v>
      </c>
      <c r="G15" s="11" t="s">
        <v>52</v>
      </c>
    </row>
    <row r="16" spans="1:7" ht="21.95" customHeight="1" x14ac:dyDescent="0.3">
      <c r="A16" s="2" t="s">
        <v>681</v>
      </c>
      <c r="B16" s="22"/>
      <c r="C16" s="22"/>
      <c r="D16" s="16" t="s">
        <v>660</v>
      </c>
      <c r="E16" s="17">
        <f>TRUNC(E11+E12+E13+E14+E15, 0)</f>
        <v>0</v>
      </c>
      <c r="F16" s="11" t="s">
        <v>52</v>
      </c>
      <c r="G16" s="11" t="s">
        <v>52</v>
      </c>
    </row>
    <row r="17" spans="1:7" ht="21.95" customHeight="1" x14ac:dyDescent="0.3">
      <c r="A17" s="2" t="s">
        <v>682</v>
      </c>
      <c r="B17" s="23" t="s">
        <v>683</v>
      </c>
      <c r="C17" s="23"/>
      <c r="D17" s="24"/>
      <c r="E17" s="17">
        <f>TRUNC(E7+E10+E16, 0)</f>
        <v>0</v>
      </c>
      <c r="F17" s="11" t="s">
        <v>52</v>
      </c>
      <c r="G17" s="11" t="s">
        <v>52</v>
      </c>
    </row>
    <row r="18" spans="1:7" ht="21.95" customHeight="1" x14ac:dyDescent="0.3">
      <c r="A18" s="2" t="s">
        <v>684</v>
      </c>
      <c r="B18" s="23" t="s">
        <v>685</v>
      </c>
      <c r="C18" s="23"/>
      <c r="D18" s="24"/>
      <c r="E18" s="17">
        <f>TRUNC(E17*0.04, 0)</f>
        <v>0</v>
      </c>
      <c r="F18" s="11" t="s">
        <v>686</v>
      </c>
      <c r="G18" s="11" t="s">
        <v>52</v>
      </c>
    </row>
    <row r="19" spans="1:7" ht="21.95" customHeight="1" x14ac:dyDescent="0.3">
      <c r="A19" s="2" t="s">
        <v>687</v>
      </c>
      <c r="B19" s="23" t="s">
        <v>688</v>
      </c>
      <c r="C19" s="23"/>
      <c r="D19" s="24"/>
      <c r="E19" s="17"/>
      <c r="F19" s="11" t="s">
        <v>689</v>
      </c>
      <c r="G19" s="11" t="s">
        <v>52</v>
      </c>
    </row>
    <row r="20" spans="1:7" ht="21.95" customHeight="1" x14ac:dyDescent="0.3">
      <c r="A20" s="2" t="s">
        <v>690</v>
      </c>
      <c r="B20" s="23" t="s">
        <v>691</v>
      </c>
      <c r="C20" s="23"/>
      <c r="D20" s="24"/>
      <c r="E20" s="17">
        <f>TRUNC(공종별집계표!T15, 0)</f>
        <v>0</v>
      </c>
      <c r="F20" s="11" t="s">
        <v>52</v>
      </c>
      <c r="G20" s="11" t="s">
        <v>52</v>
      </c>
    </row>
    <row r="21" spans="1:7" ht="21.95" customHeight="1" x14ac:dyDescent="0.3">
      <c r="A21" s="2" t="s">
        <v>692</v>
      </c>
      <c r="B21" s="23" t="s">
        <v>693</v>
      </c>
      <c r="C21" s="23"/>
      <c r="D21" s="24"/>
      <c r="E21" s="17">
        <f>TRUNC(INT((E17+E18+E19+E20)/10000)*10000, 0)</f>
        <v>0</v>
      </c>
      <c r="F21" s="11" t="s">
        <v>52</v>
      </c>
      <c r="G21" s="11" t="s">
        <v>52</v>
      </c>
    </row>
    <row r="22" spans="1:7" ht="21.95" customHeight="1" x14ac:dyDescent="0.3">
      <c r="A22" s="2" t="s">
        <v>694</v>
      </c>
      <c r="B22" s="23" t="s">
        <v>695</v>
      </c>
      <c r="C22" s="23"/>
      <c r="D22" s="24"/>
      <c r="E22" s="17">
        <f>TRUNC(E21*0.1, 0)</f>
        <v>0</v>
      </c>
      <c r="F22" s="11" t="s">
        <v>696</v>
      </c>
      <c r="G22" s="11" t="s">
        <v>52</v>
      </c>
    </row>
    <row r="23" spans="1:7" ht="21.95" customHeight="1" x14ac:dyDescent="0.3">
      <c r="A23" s="2" t="s">
        <v>697</v>
      </c>
      <c r="B23" s="23" t="s">
        <v>698</v>
      </c>
      <c r="C23" s="23"/>
      <c r="D23" s="24"/>
      <c r="E23" s="17">
        <f>TRUNC(E21+E22, 0)</f>
        <v>0</v>
      </c>
      <c r="F23" s="11" t="s">
        <v>52</v>
      </c>
      <c r="G23" s="11" t="s">
        <v>52</v>
      </c>
    </row>
    <row r="24" spans="1:7" ht="21.95" customHeight="1" x14ac:dyDescent="0.3">
      <c r="A24" s="2" t="s">
        <v>699</v>
      </c>
      <c r="B24" s="23" t="s">
        <v>700</v>
      </c>
      <c r="C24" s="23"/>
      <c r="D24" s="24"/>
      <c r="E24" s="17">
        <v>4231000</v>
      </c>
      <c r="F24" s="11" t="s">
        <v>701</v>
      </c>
      <c r="G24" s="11" t="s">
        <v>52</v>
      </c>
    </row>
    <row r="25" spans="1:7" ht="21.95" customHeight="1" x14ac:dyDescent="0.3">
      <c r="A25" s="2" t="s">
        <v>702</v>
      </c>
      <c r="B25" s="23" t="s">
        <v>703</v>
      </c>
      <c r="C25" s="23"/>
      <c r="D25" s="24"/>
      <c r="E25" s="17">
        <f>TRUNC(E23+E24, 0)</f>
        <v>4231000</v>
      </c>
      <c r="F25" s="11" t="s">
        <v>52</v>
      </c>
      <c r="G25" s="11" t="s">
        <v>52</v>
      </c>
    </row>
  </sheetData>
  <mergeCells count="17">
    <mergeCell ref="B23:D23"/>
    <mergeCell ref="B24:D24"/>
    <mergeCell ref="B25:D25"/>
    <mergeCell ref="B17:D17"/>
    <mergeCell ref="B18:D18"/>
    <mergeCell ref="B19:D19"/>
    <mergeCell ref="B20:D20"/>
    <mergeCell ref="B21:D21"/>
    <mergeCell ref="B22:D22"/>
    <mergeCell ref="B1:G1"/>
    <mergeCell ref="B2:E2"/>
    <mergeCell ref="F2:G2"/>
    <mergeCell ref="B3:D3"/>
    <mergeCell ref="B4:B16"/>
    <mergeCell ref="C4:C7"/>
    <mergeCell ref="C8:C10"/>
    <mergeCell ref="C11:C16"/>
  </mergeCells>
  <phoneticPr fontId="3" type="noConversion"/>
  <pageMargins left="0.78740157480314954" right="0" top="0.39370078740157477" bottom="0.39370078740157477" header="0" footer="0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>
      <selection sqref="A1:M1"/>
    </sheetView>
  </sheetViews>
  <sheetFormatPr defaultRowHeight="16.5" x14ac:dyDescent="0.3"/>
  <cols>
    <col min="1" max="1" width="40.625" customWidth="1"/>
    <col min="2" max="2" width="20.625" customWidth="1"/>
    <col min="3" max="4" width="4.625" customWidth="1"/>
    <col min="5" max="12" width="13.625" customWidth="1"/>
    <col min="13" max="13" width="12.625" customWidth="1"/>
    <col min="14" max="16" width="2.625" hidden="1" customWidth="1"/>
    <col min="17" max="19" width="1.625" hidden="1" customWidth="1"/>
    <col min="20" max="20" width="18.625" hidden="1" customWidth="1"/>
  </cols>
  <sheetData>
    <row r="1" spans="1:20" ht="30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20" ht="30" customHeight="1" x14ac:dyDescent="0.3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20" ht="30" customHeight="1" x14ac:dyDescent="0.3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/>
      <c r="G3" s="27" t="s">
        <v>9</v>
      </c>
      <c r="H3" s="27"/>
      <c r="I3" s="27" t="s">
        <v>10</v>
      </c>
      <c r="J3" s="27"/>
      <c r="K3" s="27" t="s">
        <v>11</v>
      </c>
      <c r="L3" s="27"/>
      <c r="M3" s="27" t="s">
        <v>12</v>
      </c>
      <c r="N3" s="29" t="s">
        <v>13</v>
      </c>
      <c r="O3" s="29" t="s">
        <v>14</v>
      </c>
      <c r="P3" s="29" t="s">
        <v>15</v>
      </c>
      <c r="Q3" s="29" t="s">
        <v>16</v>
      </c>
      <c r="R3" s="29" t="s">
        <v>17</v>
      </c>
      <c r="S3" s="29" t="s">
        <v>18</v>
      </c>
      <c r="T3" s="29" t="s">
        <v>19</v>
      </c>
    </row>
    <row r="4" spans="1:20" ht="30" customHeight="1" x14ac:dyDescent="0.3">
      <c r="A4" s="28"/>
      <c r="B4" s="28"/>
      <c r="C4" s="28"/>
      <c r="D4" s="28"/>
      <c r="E4" s="7" t="s">
        <v>7</v>
      </c>
      <c r="F4" s="7" t="s">
        <v>8</v>
      </c>
      <c r="G4" s="7" t="s">
        <v>7</v>
      </c>
      <c r="H4" s="7" t="s">
        <v>8</v>
      </c>
      <c r="I4" s="7" t="s">
        <v>7</v>
      </c>
      <c r="J4" s="7" t="s">
        <v>8</v>
      </c>
      <c r="K4" s="7" t="s">
        <v>7</v>
      </c>
      <c r="L4" s="7" t="s">
        <v>8</v>
      </c>
      <c r="M4" s="28"/>
      <c r="N4" s="29"/>
      <c r="O4" s="29"/>
      <c r="P4" s="29"/>
      <c r="Q4" s="29"/>
      <c r="R4" s="29"/>
      <c r="S4" s="29"/>
      <c r="T4" s="29"/>
    </row>
    <row r="5" spans="1:20" ht="30" customHeight="1" x14ac:dyDescent="0.3">
      <c r="A5" s="8" t="s">
        <v>51</v>
      </c>
      <c r="B5" s="8" t="s">
        <v>52</v>
      </c>
      <c r="C5" s="8" t="s">
        <v>52</v>
      </c>
      <c r="D5" s="9">
        <v>1</v>
      </c>
      <c r="E5" s="10">
        <f>F6+F17</f>
        <v>0</v>
      </c>
      <c r="F5" s="10">
        <f t="shared" ref="F5:F17" si="0">E5*D5</f>
        <v>0</v>
      </c>
      <c r="G5" s="10">
        <f>H6+H17</f>
        <v>0</v>
      </c>
      <c r="H5" s="10">
        <f t="shared" ref="H5:H17" si="1">G5*D5</f>
        <v>0</v>
      </c>
      <c r="I5" s="10">
        <f>J6+J17</f>
        <v>0</v>
      </c>
      <c r="J5" s="10">
        <f t="shared" ref="J5:J17" si="2">I5*D5</f>
        <v>0</v>
      </c>
      <c r="K5" s="10">
        <f t="shared" ref="K5:K17" si="3">E5+G5+I5</f>
        <v>0</v>
      </c>
      <c r="L5" s="10">
        <f t="shared" ref="L5:L17" si="4">F5+H5+J5</f>
        <v>0</v>
      </c>
      <c r="M5" s="8" t="s">
        <v>52</v>
      </c>
      <c r="N5" s="5" t="s">
        <v>53</v>
      </c>
      <c r="O5" s="5" t="s">
        <v>52</v>
      </c>
      <c r="P5" s="5" t="s">
        <v>52</v>
      </c>
      <c r="Q5" s="5" t="s">
        <v>52</v>
      </c>
      <c r="R5" s="1">
        <v>1</v>
      </c>
      <c r="S5" s="5" t="s">
        <v>52</v>
      </c>
      <c r="T5" s="6"/>
    </row>
    <row r="6" spans="1:20" ht="30" customHeight="1" x14ac:dyDescent="0.3">
      <c r="A6" s="8" t="s">
        <v>54</v>
      </c>
      <c r="B6" s="8" t="s">
        <v>52</v>
      </c>
      <c r="C6" s="8" t="s">
        <v>52</v>
      </c>
      <c r="D6" s="9">
        <v>1</v>
      </c>
      <c r="E6" s="10">
        <f>F7+F8+F9+F10+F11+F12+F13+F14</f>
        <v>0</v>
      </c>
      <c r="F6" s="10">
        <f t="shared" si="0"/>
        <v>0</v>
      </c>
      <c r="G6" s="10">
        <f>H7+H8+H9+H10+H11+H12+H13+H14</f>
        <v>0</v>
      </c>
      <c r="H6" s="10">
        <f t="shared" si="1"/>
        <v>0</v>
      </c>
      <c r="I6" s="10">
        <f>J7+J8+J9+J10+J11+J12+J13+J14</f>
        <v>0</v>
      </c>
      <c r="J6" s="10">
        <f t="shared" si="2"/>
        <v>0</v>
      </c>
      <c r="K6" s="10">
        <f t="shared" si="3"/>
        <v>0</v>
      </c>
      <c r="L6" s="10">
        <f t="shared" si="4"/>
        <v>0</v>
      </c>
      <c r="M6" s="8" t="s">
        <v>52</v>
      </c>
      <c r="N6" s="5" t="s">
        <v>55</v>
      </c>
      <c r="O6" s="5" t="s">
        <v>52</v>
      </c>
      <c r="P6" s="5" t="s">
        <v>53</v>
      </c>
      <c r="Q6" s="5" t="s">
        <v>52</v>
      </c>
      <c r="R6" s="1">
        <v>2</v>
      </c>
      <c r="S6" s="5" t="s">
        <v>52</v>
      </c>
      <c r="T6" s="6"/>
    </row>
    <row r="7" spans="1:20" ht="30" customHeight="1" x14ac:dyDescent="0.3">
      <c r="A7" s="8" t="s">
        <v>56</v>
      </c>
      <c r="B7" s="8" t="s">
        <v>52</v>
      </c>
      <c r="C7" s="8" t="s">
        <v>52</v>
      </c>
      <c r="D7" s="9">
        <v>1</v>
      </c>
      <c r="E7" s="10">
        <f>공종별내역서!F27</f>
        <v>0</v>
      </c>
      <c r="F7" s="10">
        <f t="shared" si="0"/>
        <v>0</v>
      </c>
      <c r="G7" s="10">
        <f>공종별내역서!H27</f>
        <v>0</v>
      </c>
      <c r="H7" s="10">
        <f t="shared" si="1"/>
        <v>0</v>
      </c>
      <c r="I7" s="10">
        <f>공종별내역서!J27</f>
        <v>0</v>
      </c>
      <c r="J7" s="10">
        <f t="shared" si="2"/>
        <v>0</v>
      </c>
      <c r="K7" s="10">
        <f t="shared" si="3"/>
        <v>0</v>
      </c>
      <c r="L7" s="10">
        <f t="shared" si="4"/>
        <v>0</v>
      </c>
      <c r="M7" s="8" t="s">
        <v>52</v>
      </c>
      <c r="N7" s="5" t="s">
        <v>57</v>
      </c>
      <c r="O7" s="5" t="s">
        <v>52</v>
      </c>
      <c r="P7" s="5" t="s">
        <v>55</v>
      </c>
      <c r="Q7" s="5" t="s">
        <v>52</v>
      </c>
      <c r="R7" s="1">
        <v>3</v>
      </c>
      <c r="S7" s="5" t="s">
        <v>52</v>
      </c>
      <c r="T7" s="6"/>
    </row>
    <row r="8" spans="1:20" ht="30" customHeight="1" x14ac:dyDescent="0.3">
      <c r="A8" s="8" t="s">
        <v>73</v>
      </c>
      <c r="B8" s="8" t="s">
        <v>52</v>
      </c>
      <c r="C8" s="8" t="s">
        <v>52</v>
      </c>
      <c r="D8" s="9">
        <v>1</v>
      </c>
      <c r="E8" s="10">
        <f>공종별내역서!F51</f>
        <v>0</v>
      </c>
      <c r="F8" s="10">
        <f t="shared" si="0"/>
        <v>0</v>
      </c>
      <c r="G8" s="10">
        <f>공종별내역서!H51</f>
        <v>0</v>
      </c>
      <c r="H8" s="10">
        <f t="shared" si="1"/>
        <v>0</v>
      </c>
      <c r="I8" s="10">
        <f>공종별내역서!J51</f>
        <v>0</v>
      </c>
      <c r="J8" s="10">
        <f t="shared" si="2"/>
        <v>0</v>
      </c>
      <c r="K8" s="10">
        <f t="shared" si="3"/>
        <v>0</v>
      </c>
      <c r="L8" s="10">
        <f t="shared" si="4"/>
        <v>0</v>
      </c>
      <c r="M8" s="8" t="s">
        <v>52</v>
      </c>
      <c r="N8" s="5" t="s">
        <v>74</v>
      </c>
      <c r="O8" s="5" t="s">
        <v>52</v>
      </c>
      <c r="P8" s="5" t="s">
        <v>55</v>
      </c>
      <c r="Q8" s="5" t="s">
        <v>52</v>
      </c>
      <c r="R8" s="1">
        <v>3</v>
      </c>
      <c r="S8" s="5" t="s">
        <v>52</v>
      </c>
      <c r="T8" s="6"/>
    </row>
    <row r="9" spans="1:20" ht="30" customHeight="1" x14ac:dyDescent="0.3">
      <c r="A9" s="8" t="s">
        <v>83</v>
      </c>
      <c r="B9" s="8" t="s">
        <v>52</v>
      </c>
      <c r="C9" s="8" t="s">
        <v>52</v>
      </c>
      <c r="D9" s="9">
        <v>1</v>
      </c>
      <c r="E9" s="10">
        <f>공종별내역서!F99</f>
        <v>0</v>
      </c>
      <c r="F9" s="10">
        <f t="shared" si="0"/>
        <v>0</v>
      </c>
      <c r="G9" s="10">
        <f>공종별내역서!H99</f>
        <v>0</v>
      </c>
      <c r="H9" s="10">
        <f t="shared" si="1"/>
        <v>0</v>
      </c>
      <c r="I9" s="10">
        <f>공종별내역서!J99</f>
        <v>0</v>
      </c>
      <c r="J9" s="10">
        <f t="shared" si="2"/>
        <v>0</v>
      </c>
      <c r="K9" s="10">
        <f t="shared" si="3"/>
        <v>0</v>
      </c>
      <c r="L9" s="10">
        <f t="shared" si="4"/>
        <v>0</v>
      </c>
      <c r="M9" s="8" t="s">
        <v>52</v>
      </c>
      <c r="N9" s="5" t="s">
        <v>84</v>
      </c>
      <c r="O9" s="5" t="s">
        <v>52</v>
      </c>
      <c r="P9" s="5" t="s">
        <v>55</v>
      </c>
      <c r="Q9" s="5" t="s">
        <v>52</v>
      </c>
      <c r="R9" s="1">
        <v>3</v>
      </c>
      <c r="S9" s="5" t="s">
        <v>52</v>
      </c>
      <c r="T9" s="6"/>
    </row>
    <row r="10" spans="1:20" ht="30" customHeight="1" x14ac:dyDescent="0.3">
      <c r="A10" s="8" t="s">
        <v>197</v>
      </c>
      <c r="B10" s="8" t="s">
        <v>52</v>
      </c>
      <c r="C10" s="8" t="s">
        <v>52</v>
      </c>
      <c r="D10" s="9">
        <v>1</v>
      </c>
      <c r="E10" s="10">
        <f>공종별내역서!F123</f>
        <v>0</v>
      </c>
      <c r="F10" s="10">
        <f t="shared" si="0"/>
        <v>0</v>
      </c>
      <c r="G10" s="10">
        <f>공종별내역서!H123</f>
        <v>0</v>
      </c>
      <c r="H10" s="10">
        <f t="shared" si="1"/>
        <v>0</v>
      </c>
      <c r="I10" s="10">
        <f>공종별내역서!J123</f>
        <v>0</v>
      </c>
      <c r="J10" s="10">
        <f t="shared" si="2"/>
        <v>0</v>
      </c>
      <c r="K10" s="10">
        <f t="shared" si="3"/>
        <v>0</v>
      </c>
      <c r="L10" s="10">
        <f t="shared" si="4"/>
        <v>0</v>
      </c>
      <c r="M10" s="8" t="s">
        <v>52</v>
      </c>
      <c r="N10" s="5" t="s">
        <v>198</v>
      </c>
      <c r="O10" s="5" t="s">
        <v>52</v>
      </c>
      <c r="P10" s="5" t="s">
        <v>55</v>
      </c>
      <c r="Q10" s="5" t="s">
        <v>52</v>
      </c>
      <c r="R10" s="1">
        <v>3</v>
      </c>
      <c r="S10" s="5" t="s">
        <v>52</v>
      </c>
      <c r="T10" s="6"/>
    </row>
    <row r="11" spans="1:20" ht="30" customHeight="1" x14ac:dyDescent="0.3">
      <c r="A11" s="8" t="s">
        <v>207</v>
      </c>
      <c r="B11" s="8" t="s">
        <v>52</v>
      </c>
      <c r="C11" s="8" t="s">
        <v>52</v>
      </c>
      <c r="D11" s="9">
        <v>1</v>
      </c>
      <c r="E11" s="10">
        <f>공종별내역서!F147</f>
        <v>0</v>
      </c>
      <c r="F11" s="10">
        <f t="shared" si="0"/>
        <v>0</v>
      </c>
      <c r="G11" s="10">
        <f>공종별내역서!H147</f>
        <v>0</v>
      </c>
      <c r="H11" s="10">
        <f t="shared" si="1"/>
        <v>0</v>
      </c>
      <c r="I11" s="10">
        <f>공종별내역서!J147</f>
        <v>0</v>
      </c>
      <c r="J11" s="10">
        <f t="shared" si="2"/>
        <v>0</v>
      </c>
      <c r="K11" s="10">
        <f t="shared" si="3"/>
        <v>0</v>
      </c>
      <c r="L11" s="10">
        <f t="shared" si="4"/>
        <v>0</v>
      </c>
      <c r="M11" s="8" t="s">
        <v>52</v>
      </c>
      <c r="N11" s="5" t="s">
        <v>208</v>
      </c>
      <c r="O11" s="5" t="s">
        <v>52</v>
      </c>
      <c r="P11" s="5" t="s">
        <v>55</v>
      </c>
      <c r="Q11" s="5" t="s">
        <v>52</v>
      </c>
      <c r="R11" s="1">
        <v>3</v>
      </c>
      <c r="S11" s="5" t="s">
        <v>52</v>
      </c>
      <c r="T11" s="6"/>
    </row>
    <row r="12" spans="1:20" ht="30" customHeight="1" x14ac:dyDescent="0.3">
      <c r="A12" s="8" t="s">
        <v>238</v>
      </c>
      <c r="B12" s="8" t="s">
        <v>52</v>
      </c>
      <c r="C12" s="8" t="s">
        <v>52</v>
      </c>
      <c r="D12" s="9">
        <v>1</v>
      </c>
      <c r="E12" s="10">
        <f>공종별내역서!F171</f>
        <v>0</v>
      </c>
      <c r="F12" s="10">
        <f t="shared" si="0"/>
        <v>0</v>
      </c>
      <c r="G12" s="10">
        <f>공종별내역서!H171</f>
        <v>0</v>
      </c>
      <c r="H12" s="10">
        <f t="shared" si="1"/>
        <v>0</v>
      </c>
      <c r="I12" s="10">
        <f>공종별내역서!J171</f>
        <v>0</v>
      </c>
      <c r="J12" s="10">
        <f t="shared" si="2"/>
        <v>0</v>
      </c>
      <c r="K12" s="10">
        <f t="shared" si="3"/>
        <v>0</v>
      </c>
      <c r="L12" s="10">
        <f t="shared" si="4"/>
        <v>0</v>
      </c>
      <c r="M12" s="8" t="s">
        <v>52</v>
      </c>
      <c r="N12" s="5" t="s">
        <v>239</v>
      </c>
      <c r="O12" s="5" t="s">
        <v>52</v>
      </c>
      <c r="P12" s="5" t="s">
        <v>55</v>
      </c>
      <c r="Q12" s="5" t="s">
        <v>52</v>
      </c>
      <c r="R12" s="1">
        <v>3</v>
      </c>
      <c r="S12" s="5" t="s">
        <v>52</v>
      </c>
      <c r="T12" s="6"/>
    </row>
    <row r="13" spans="1:20" ht="30" customHeight="1" x14ac:dyDescent="0.3">
      <c r="A13" s="8" t="s">
        <v>244</v>
      </c>
      <c r="B13" s="8" t="s">
        <v>52</v>
      </c>
      <c r="C13" s="8" t="s">
        <v>52</v>
      </c>
      <c r="D13" s="9">
        <v>1</v>
      </c>
      <c r="E13" s="10">
        <f>공종별내역서!F195</f>
        <v>0</v>
      </c>
      <c r="F13" s="10">
        <f t="shared" si="0"/>
        <v>0</v>
      </c>
      <c r="G13" s="10">
        <f>공종별내역서!H195</f>
        <v>0</v>
      </c>
      <c r="H13" s="10">
        <f t="shared" si="1"/>
        <v>0</v>
      </c>
      <c r="I13" s="10">
        <f>공종별내역서!J195</f>
        <v>0</v>
      </c>
      <c r="J13" s="10">
        <f t="shared" si="2"/>
        <v>0</v>
      </c>
      <c r="K13" s="10">
        <f t="shared" si="3"/>
        <v>0</v>
      </c>
      <c r="L13" s="10">
        <f t="shared" si="4"/>
        <v>0</v>
      </c>
      <c r="M13" s="8" t="s">
        <v>52</v>
      </c>
      <c r="N13" s="5" t="s">
        <v>245</v>
      </c>
      <c r="O13" s="5" t="s">
        <v>52</v>
      </c>
      <c r="P13" s="5" t="s">
        <v>55</v>
      </c>
      <c r="Q13" s="5" t="s">
        <v>52</v>
      </c>
      <c r="R13" s="1">
        <v>3</v>
      </c>
      <c r="S13" s="5" t="s">
        <v>52</v>
      </c>
      <c r="T13" s="6"/>
    </row>
    <row r="14" spans="1:20" ht="30" customHeight="1" x14ac:dyDescent="0.3">
      <c r="A14" s="8" t="s">
        <v>262</v>
      </c>
      <c r="B14" s="8" t="s">
        <v>52</v>
      </c>
      <c r="C14" s="8" t="s">
        <v>52</v>
      </c>
      <c r="D14" s="9">
        <v>1</v>
      </c>
      <c r="E14" s="10">
        <f>공종별내역서!F219</f>
        <v>0</v>
      </c>
      <c r="F14" s="10">
        <f t="shared" si="0"/>
        <v>0</v>
      </c>
      <c r="G14" s="10">
        <f>공종별내역서!H219</f>
        <v>0</v>
      </c>
      <c r="H14" s="10">
        <f t="shared" si="1"/>
        <v>0</v>
      </c>
      <c r="I14" s="10">
        <f>공종별내역서!J219</f>
        <v>0</v>
      </c>
      <c r="J14" s="10">
        <f t="shared" si="2"/>
        <v>0</v>
      </c>
      <c r="K14" s="10">
        <f t="shared" si="3"/>
        <v>0</v>
      </c>
      <c r="L14" s="10">
        <f t="shared" si="4"/>
        <v>0</v>
      </c>
      <c r="M14" s="8" t="s">
        <v>52</v>
      </c>
      <c r="N14" s="5" t="s">
        <v>263</v>
      </c>
      <c r="O14" s="5" t="s">
        <v>52</v>
      </c>
      <c r="P14" s="5" t="s">
        <v>55</v>
      </c>
      <c r="Q14" s="5" t="s">
        <v>52</v>
      </c>
      <c r="R14" s="1">
        <v>3</v>
      </c>
      <c r="S14" s="5" t="s">
        <v>52</v>
      </c>
      <c r="T14" s="6"/>
    </row>
    <row r="15" spans="1:20" ht="30" customHeight="1" x14ac:dyDescent="0.3">
      <c r="A15" s="8" t="s">
        <v>278</v>
      </c>
      <c r="B15" s="8" t="s">
        <v>52</v>
      </c>
      <c r="C15" s="8" t="s">
        <v>52</v>
      </c>
      <c r="D15" s="9">
        <v>1</v>
      </c>
      <c r="E15" s="10">
        <f>공종별내역서!F243</f>
        <v>0</v>
      </c>
      <c r="F15" s="10">
        <f t="shared" si="0"/>
        <v>0</v>
      </c>
      <c r="G15" s="10">
        <f>공종별내역서!H243</f>
        <v>0</v>
      </c>
      <c r="H15" s="10">
        <f t="shared" si="1"/>
        <v>0</v>
      </c>
      <c r="I15" s="10">
        <f>공종별내역서!J243</f>
        <v>0</v>
      </c>
      <c r="J15" s="10">
        <f t="shared" si="2"/>
        <v>0</v>
      </c>
      <c r="K15" s="10">
        <f t="shared" si="3"/>
        <v>0</v>
      </c>
      <c r="L15" s="10">
        <f t="shared" si="4"/>
        <v>0</v>
      </c>
      <c r="M15" s="8" t="s">
        <v>52</v>
      </c>
      <c r="N15" s="5" t="s">
        <v>279</v>
      </c>
      <c r="O15" s="5" t="s">
        <v>52</v>
      </c>
      <c r="P15" s="5" t="s">
        <v>52</v>
      </c>
      <c r="Q15" s="5" t="s">
        <v>280</v>
      </c>
      <c r="R15" s="1">
        <v>3</v>
      </c>
      <c r="S15" s="5" t="s">
        <v>52</v>
      </c>
      <c r="T15" s="6">
        <f>L15*1</f>
        <v>0</v>
      </c>
    </row>
    <row r="16" spans="1:20" ht="30" customHeight="1" x14ac:dyDescent="0.3">
      <c r="A16" s="8" t="s">
        <v>289</v>
      </c>
      <c r="B16" s="8" t="s">
        <v>52</v>
      </c>
      <c r="C16" s="8" t="s">
        <v>52</v>
      </c>
      <c r="D16" s="9">
        <v>1</v>
      </c>
      <c r="E16" s="10">
        <f>공종별내역서!F267</f>
        <v>0</v>
      </c>
      <c r="F16" s="10">
        <f t="shared" si="0"/>
        <v>0</v>
      </c>
      <c r="G16" s="10">
        <f>공종별내역서!H267</f>
        <v>0</v>
      </c>
      <c r="H16" s="10">
        <f t="shared" si="1"/>
        <v>0</v>
      </c>
      <c r="I16" s="10">
        <f>공종별내역서!J267</f>
        <v>0</v>
      </c>
      <c r="J16" s="10">
        <f t="shared" si="2"/>
        <v>0</v>
      </c>
      <c r="K16" s="10">
        <f t="shared" si="3"/>
        <v>0</v>
      </c>
      <c r="L16" s="10">
        <f t="shared" si="4"/>
        <v>0</v>
      </c>
      <c r="M16" s="8" t="s">
        <v>52</v>
      </c>
      <c r="N16" s="5" t="s">
        <v>290</v>
      </c>
      <c r="O16" s="5" t="s">
        <v>52</v>
      </c>
      <c r="P16" s="5" t="s">
        <v>52</v>
      </c>
      <c r="Q16" s="5" t="s">
        <v>291</v>
      </c>
      <c r="R16" s="1">
        <v>3</v>
      </c>
      <c r="S16" s="5" t="s">
        <v>52</v>
      </c>
      <c r="T16" s="6">
        <f>L16*1</f>
        <v>0</v>
      </c>
    </row>
    <row r="17" spans="1:20" ht="30" customHeight="1" x14ac:dyDescent="0.3">
      <c r="A17" s="8" t="s">
        <v>298</v>
      </c>
      <c r="B17" s="8" t="s">
        <v>52</v>
      </c>
      <c r="C17" s="8" t="s">
        <v>52</v>
      </c>
      <c r="D17" s="9">
        <v>1</v>
      </c>
      <c r="E17" s="10">
        <f>공종별내역서!F291</f>
        <v>0</v>
      </c>
      <c r="F17" s="10">
        <f t="shared" si="0"/>
        <v>0</v>
      </c>
      <c r="G17" s="10">
        <f>공종별내역서!H291</f>
        <v>0</v>
      </c>
      <c r="H17" s="10">
        <f t="shared" si="1"/>
        <v>0</v>
      </c>
      <c r="I17" s="10">
        <f>공종별내역서!J291</f>
        <v>0</v>
      </c>
      <c r="J17" s="10">
        <f t="shared" si="2"/>
        <v>0</v>
      </c>
      <c r="K17" s="10">
        <f t="shared" si="3"/>
        <v>0</v>
      </c>
      <c r="L17" s="10">
        <f t="shared" si="4"/>
        <v>0</v>
      </c>
      <c r="M17" s="8" t="s">
        <v>52</v>
      </c>
      <c r="N17" s="5" t="s">
        <v>299</v>
      </c>
      <c r="O17" s="5" t="s">
        <v>52</v>
      </c>
      <c r="P17" s="5" t="s">
        <v>53</v>
      </c>
      <c r="Q17" s="5" t="s">
        <v>52</v>
      </c>
      <c r="R17" s="1">
        <v>2</v>
      </c>
      <c r="S17" s="5" t="s">
        <v>52</v>
      </c>
      <c r="T17" s="6"/>
    </row>
    <row r="18" spans="1:20" ht="30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T18" s="4"/>
    </row>
    <row r="19" spans="1:20" ht="30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T19" s="4"/>
    </row>
    <row r="20" spans="1:20" ht="30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T20" s="4"/>
    </row>
    <row r="21" spans="1:20" ht="30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T21" s="4"/>
    </row>
    <row r="22" spans="1:20" ht="30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T22" s="4"/>
    </row>
    <row r="23" spans="1:20" ht="30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T23" s="4"/>
    </row>
    <row r="24" spans="1:20" ht="30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T24" s="4"/>
    </row>
    <row r="25" spans="1:20" ht="30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T25" s="4"/>
    </row>
    <row r="26" spans="1:20" ht="30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T26" s="4"/>
    </row>
    <row r="27" spans="1:20" ht="30" customHeight="1" x14ac:dyDescent="0.3">
      <c r="A27" s="9" t="s">
        <v>71</v>
      </c>
      <c r="B27" s="9"/>
      <c r="C27" s="9"/>
      <c r="D27" s="9"/>
      <c r="E27" s="9"/>
      <c r="F27" s="10">
        <f>F5</f>
        <v>0</v>
      </c>
      <c r="G27" s="9"/>
      <c r="H27" s="10">
        <f>H5</f>
        <v>0</v>
      </c>
      <c r="I27" s="9"/>
      <c r="J27" s="10">
        <f>J5</f>
        <v>0</v>
      </c>
      <c r="K27" s="9"/>
      <c r="L27" s="10">
        <f>L5</f>
        <v>0</v>
      </c>
      <c r="M27" s="9"/>
      <c r="T27" s="4"/>
    </row>
  </sheetData>
  <mergeCells count="18">
    <mergeCell ref="S3:S4"/>
    <mergeCell ref="T3:T4"/>
    <mergeCell ref="M3:M4"/>
    <mergeCell ref="N3:N4"/>
    <mergeCell ref="O3:O4"/>
    <mergeCell ref="P3:P4"/>
    <mergeCell ref="Q3:Q4"/>
    <mergeCell ref="R3:R4"/>
    <mergeCell ref="A1:M1"/>
    <mergeCell ref="A2:M2"/>
    <mergeCell ref="A3:A4"/>
    <mergeCell ref="B3:B4"/>
    <mergeCell ref="C3:C4"/>
    <mergeCell ref="D3:D4"/>
    <mergeCell ref="E3:F3"/>
    <mergeCell ref="G3:H3"/>
    <mergeCell ref="I3:J3"/>
    <mergeCell ref="K3:L3"/>
  </mergeCells>
  <phoneticPr fontId="3" type="noConversion"/>
  <pageMargins left="0.78740157480314954" right="0" top="0.39370078740157477" bottom="0.39370078740157477" header="0" footer="0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91"/>
  <sheetViews>
    <sheetView workbookViewId="0">
      <selection sqref="A1:M1"/>
    </sheetView>
  </sheetViews>
  <sheetFormatPr defaultRowHeight="16.5" x14ac:dyDescent="0.3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30" customHeight="1" x14ac:dyDescent="0.3">
      <c r="A1" s="26" t="s">
        <v>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48" ht="30" customHeight="1" x14ac:dyDescent="0.3">
      <c r="A2" s="27" t="s">
        <v>2</v>
      </c>
      <c r="B2" s="27" t="s">
        <v>3</v>
      </c>
      <c r="C2" s="27" t="s">
        <v>4</v>
      </c>
      <c r="D2" s="27" t="s">
        <v>5</v>
      </c>
      <c r="E2" s="27" t="s">
        <v>6</v>
      </c>
      <c r="F2" s="27"/>
      <c r="G2" s="27" t="s">
        <v>9</v>
      </c>
      <c r="H2" s="27"/>
      <c r="I2" s="27" t="s">
        <v>10</v>
      </c>
      <c r="J2" s="27"/>
      <c r="K2" s="27" t="s">
        <v>11</v>
      </c>
      <c r="L2" s="27"/>
      <c r="M2" s="27" t="s">
        <v>12</v>
      </c>
      <c r="N2" s="29" t="s">
        <v>20</v>
      </c>
      <c r="O2" s="29" t="s">
        <v>14</v>
      </c>
      <c r="P2" s="29" t="s">
        <v>21</v>
      </c>
      <c r="Q2" s="29" t="s">
        <v>13</v>
      </c>
      <c r="R2" s="29" t="s">
        <v>22</v>
      </c>
      <c r="S2" s="29" t="s">
        <v>23</v>
      </c>
      <c r="T2" s="29" t="s">
        <v>24</v>
      </c>
      <c r="U2" s="29" t="s">
        <v>25</v>
      </c>
      <c r="V2" s="29" t="s">
        <v>26</v>
      </c>
      <c r="W2" s="29" t="s">
        <v>27</v>
      </c>
      <c r="X2" s="29" t="s">
        <v>28</v>
      </c>
      <c r="Y2" s="29" t="s">
        <v>29</v>
      </c>
      <c r="Z2" s="29" t="s">
        <v>30</v>
      </c>
      <c r="AA2" s="29" t="s">
        <v>31</v>
      </c>
      <c r="AB2" s="29" t="s">
        <v>32</v>
      </c>
      <c r="AC2" s="29" t="s">
        <v>33</v>
      </c>
      <c r="AD2" s="29" t="s">
        <v>34</v>
      </c>
      <c r="AE2" s="29" t="s">
        <v>35</v>
      </c>
      <c r="AF2" s="29" t="s">
        <v>36</v>
      </c>
      <c r="AG2" s="29" t="s">
        <v>37</v>
      </c>
      <c r="AH2" s="29" t="s">
        <v>38</v>
      </c>
      <c r="AI2" s="29" t="s">
        <v>39</v>
      </c>
      <c r="AJ2" s="29" t="s">
        <v>40</v>
      </c>
      <c r="AK2" s="29" t="s">
        <v>41</v>
      </c>
      <c r="AL2" s="29" t="s">
        <v>42</v>
      </c>
      <c r="AM2" s="29" t="s">
        <v>43</v>
      </c>
      <c r="AN2" s="29" t="s">
        <v>44</v>
      </c>
      <c r="AO2" s="29" t="s">
        <v>45</v>
      </c>
      <c r="AP2" s="29" t="s">
        <v>46</v>
      </c>
      <c r="AQ2" s="29" t="s">
        <v>47</v>
      </c>
      <c r="AR2" s="29" t="s">
        <v>48</v>
      </c>
      <c r="AS2" s="29" t="s">
        <v>16</v>
      </c>
      <c r="AT2" s="29" t="s">
        <v>17</v>
      </c>
      <c r="AU2" s="29" t="s">
        <v>49</v>
      </c>
      <c r="AV2" s="29" t="s">
        <v>50</v>
      </c>
    </row>
    <row r="3" spans="1:48" ht="30" customHeight="1" x14ac:dyDescent="0.3">
      <c r="A3" s="27"/>
      <c r="B3" s="27"/>
      <c r="C3" s="27"/>
      <c r="D3" s="27"/>
      <c r="E3" s="3" t="s">
        <v>7</v>
      </c>
      <c r="F3" s="3" t="s">
        <v>8</v>
      </c>
      <c r="G3" s="3" t="s">
        <v>7</v>
      </c>
      <c r="H3" s="3" t="s">
        <v>8</v>
      </c>
      <c r="I3" s="3" t="s">
        <v>7</v>
      </c>
      <c r="J3" s="3" t="s">
        <v>8</v>
      </c>
      <c r="K3" s="3" t="s">
        <v>7</v>
      </c>
      <c r="L3" s="3" t="s">
        <v>8</v>
      </c>
      <c r="M3" s="27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</row>
    <row r="4" spans="1:48" ht="30" customHeight="1" x14ac:dyDescent="0.3">
      <c r="A4" s="8" t="s">
        <v>56</v>
      </c>
      <c r="B4" s="9" t="s">
        <v>58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"/>
      <c r="O4" s="1"/>
      <c r="P4" s="1"/>
      <c r="Q4" s="5" t="s">
        <v>57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ht="30" customHeight="1" x14ac:dyDescent="0.3">
      <c r="A5" s="8" t="s">
        <v>59</v>
      </c>
      <c r="B5" s="8" t="s">
        <v>60</v>
      </c>
      <c r="C5" s="8" t="s">
        <v>61</v>
      </c>
      <c r="D5" s="9">
        <v>3</v>
      </c>
      <c r="E5" s="10"/>
      <c r="F5" s="10"/>
      <c r="G5" s="10"/>
      <c r="H5" s="10"/>
      <c r="I5" s="10"/>
      <c r="J5" s="10"/>
      <c r="K5" s="10"/>
      <c r="L5" s="10"/>
      <c r="M5" s="8"/>
      <c r="N5" s="5" t="s">
        <v>62</v>
      </c>
      <c r="O5" s="5" t="s">
        <v>52</v>
      </c>
      <c r="P5" s="5" t="s">
        <v>52</v>
      </c>
      <c r="Q5" s="5" t="s">
        <v>57</v>
      </c>
      <c r="R5" s="5" t="s">
        <v>63</v>
      </c>
      <c r="S5" s="5" t="s">
        <v>64</v>
      </c>
      <c r="T5" s="5" t="s">
        <v>64</v>
      </c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5" t="s">
        <v>52</v>
      </c>
      <c r="AS5" s="5" t="s">
        <v>52</v>
      </c>
      <c r="AT5" s="1"/>
      <c r="AU5" s="5" t="s">
        <v>65</v>
      </c>
      <c r="AV5" s="1">
        <v>4</v>
      </c>
    </row>
    <row r="6" spans="1:48" ht="30" customHeight="1" x14ac:dyDescent="0.3">
      <c r="A6" s="8" t="s">
        <v>66</v>
      </c>
      <c r="B6" s="8" t="s">
        <v>67</v>
      </c>
      <c r="C6" s="8" t="s">
        <v>68</v>
      </c>
      <c r="D6" s="9">
        <v>408.5</v>
      </c>
      <c r="E6" s="10"/>
      <c r="F6" s="10"/>
      <c r="G6" s="10"/>
      <c r="H6" s="10"/>
      <c r="I6" s="10"/>
      <c r="J6" s="10"/>
      <c r="K6" s="10"/>
      <c r="L6" s="10"/>
      <c r="M6" s="8"/>
      <c r="N6" s="5" t="s">
        <v>69</v>
      </c>
      <c r="O6" s="5" t="s">
        <v>52</v>
      </c>
      <c r="P6" s="5" t="s">
        <v>52</v>
      </c>
      <c r="Q6" s="5" t="s">
        <v>57</v>
      </c>
      <c r="R6" s="5" t="s">
        <v>63</v>
      </c>
      <c r="S6" s="5" t="s">
        <v>64</v>
      </c>
      <c r="T6" s="5" t="s">
        <v>64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5" t="s">
        <v>52</v>
      </c>
      <c r="AS6" s="5" t="s">
        <v>52</v>
      </c>
      <c r="AT6" s="1"/>
      <c r="AU6" s="5" t="s">
        <v>70</v>
      </c>
      <c r="AV6" s="1">
        <v>5</v>
      </c>
    </row>
    <row r="7" spans="1:48" ht="30" customHeigh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48" ht="30" customHeight="1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48" ht="30" customHeigh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48" ht="30" customHeigh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48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48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48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48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48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48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48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48" ht="30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48" ht="30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48" ht="30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48" ht="30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48" ht="30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48" ht="30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48" ht="30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48" ht="30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48" ht="30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48" ht="30" customHeight="1" x14ac:dyDescent="0.3">
      <c r="A27" s="9" t="s">
        <v>71</v>
      </c>
      <c r="B27" s="9"/>
      <c r="C27" s="9"/>
      <c r="D27" s="9"/>
      <c r="E27" s="9"/>
      <c r="F27" s="10"/>
      <c r="G27" s="9"/>
      <c r="H27" s="10"/>
      <c r="I27" s="9"/>
      <c r="J27" s="10"/>
      <c r="K27" s="9"/>
      <c r="L27" s="10"/>
      <c r="M27" s="9"/>
      <c r="N27" t="s">
        <v>72</v>
      </c>
    </row>
    <row r="28" spans="1:48" ht="30" customHeight="1" x14ac:dyDescent="0.3">
      <c r="A28" s="8" t="s">
        <v>73</v>
      </c>
      <c r="B28" s="9" t="s">
        <v>58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1"/>
      <c r="O28" s="1"/>
      <c r="P28" s="1"/>
      <c r="Q28" s="5" t="s">
        <v>74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ht="30" customHeight="1" x14ac:dyDescent="0.3">
      <c r="A29" s="8" t="s">
        <v>75</v>
      </c>
      <c r="B29" s="8" t="s">
        <v>76</v>
      </c>
      <c r="C29" s="8" t="s">
        <v>68</v>
      </c>
      <c r="D29" s="9">
        <v>0.9</v>
      </c>
      <c r="E29" s="10"/>
      <c r="F29" s="10"/>
      <c r="G29" s="10"/>
      <c r="H29" s="10"/>
      <c r="I29" s="10"/>
      <c r="J29" s="10"/>
      <c r="K29" s="10"/>
      <c r="L29" s="10"/>
      <c r="M29" s="8"/>
      <c r="N29" s="5" t="s">
        <v>77</v>
      </c>
      <c r="O29" s="5" t="s">
        <v>52</v>
      </c>
      <c r="P29" s="5" t="s">
        <v>52</v>
      </c>
      <c r="Q29" s="5" t="s">
        <v>74</v>
      </c>
      <c r="R29" s="5" t="s">
        <v>64</v>
      </c>
      <c r="S29" s="5" t="s">
        <v>64</v>
      </c>
      <c r="T29" s="5" t="s">
        <v>63</v>
      </c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5" t="s">
        <v>52</v>
      </c>
      <c r="AS29" s="5" t="s">
        <v>52</v>
      </c>
      <c r="AT29" s="1"/>
      <c r="AU29" s="5" t="s">
        <v>78</v>
      </c>
      <c r="AV29" s="1">
        <v>7</v>
      </c>
    </row>
    <row r="30" spans="1:48" ht="30" customHeight="1" x14ac:dyDescent="0.3">
      <c r="A30" s="8" t="s">
        <v>79</v>
      </c>
      <c r="B30" s="8" t="s">
        <v>80</v>
      </c>
      <c r="C30" s="8" t="s">
        <v>68</v>
      </c>
      <c r="D30" s="9">
        <v>0.9</v>
      </c>
      <c r="E30" s="10"/>
      <c r="F30" s="10"/>
      <c r="G30" s="10"/>
      <c r="H30" s="10"/>
      <c r="I30" s="10"/>
      <c r="J30" s="10"/>
      <c r="K30" s="10"/>
      <c r="L30" s="10"/>
      <c r="M30" s="8"/>
      <c r="N30" s="5" t="s">
        <v>81</v>
      </c>
      <c r="O30" s="5" t="s">
        <v>52</v>
      </c>
      <c r="P30" s="5" t="s">
        <v>52</v>
      </c>
      <c r="Q30" s="5" t="s">
        <v>74</v>
      </c>
      <c r="R30" s="5" t="s">
        <v>63</v>
      </c>
      <c r="S30" s="5" t="s">
        <v>64</v>
      </c>
      <c r="T30" s="5" t="s">
        <v>64</v>
      </c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5" t="s">
        <v>52</v>
      </c>
      <c r="AS30" s="5" t="s">
        <v>52</v>
      </c>
      <c r="AT30" s="1"/>
      <c r="AU30" s="5" t="s">
        <v>82</v>
      </c>
      <c r="AV30" s="1">
        <v>8</v>
      </c>
    </row>
    <row r="31" spans="1:48" ht="30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48" ht="30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30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30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30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30" customHeigh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ht="30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30" customHeigh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30" customHeight="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30" customHeight="1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ht="30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30" customHeight="1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30" customHeight="1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ht="30" customHeight="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30" customHeigh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ht="30" customHeight="1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 ht="30" customHeigh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ht="30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48" ht="30" customHeight="1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48" ht="30" customHeight="1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48" ht="30" customHeight="1" x14ac:dyDescent="0.3">
      <c r="A51" s="9" t="s">
        <v>71</v>
      </c>
      <c r="B51" s="9"/>
      <c r="C51" s="9"/>
      <c r="D51" s="9"/>
      <c r="E51" s="9"/>
      <c r="F51" s="10"/>
      <c r="G51" s="9"/>
      <c r="H51" s="10"/>
      <c r="I51" s="9"/>
      <c r="J51" s="10"/>
      <c r="K51" s="9"/>
      <c r="L51" s="10"/>
      <c r="M51" s="9"/>
      <c r="N51" t="s">
        <v>72</v>
      </c>
    </row>
    <row r="52" spans="1:48" ht="30" customHeight="1" x14ac:dyDescent="0.3">
      <c r="A52" s="8" t="s">
        <v>83</v>
      </c>
      <c r="B52" s="9" t="s">
        <v>58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1"/>
      <c r="O52" s="1"/>
      <c r="P52" s="1"/>
      <c r="Q52" s="5" t="s">
        <v>84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ht="30" customHeight="1" x14ac:dyDescent="0.3">
      <c r="A53" s="8" t="s">
        <v>85</v>
      </c>
      <c r="B53" s="8" t="s">
        <v>86</v>
      </c>
      <c r="C53" s="8" t="s">
        <v>68</v>
      </c>
      <c r="D53" s="9">
        <v>255</v>
      </c>
      <c r="E53" s="10"/>
      <c r="F53" s="10"/>
      <c r="G53" s="10"/>
      <c r="H53" s="10"/>
      <c r="I53" s="10"/>
      <c r="J53" s="10"/>
      <c r="K53" s="10"/>
      <c r="L53" s="10"/>
      <c r="M53" s="8"/>
      <c r="N53" s="5" t="s">
        <v>88</v>
      </c>
      <c r="O53" s="5" t="s">
        <v>52</v>
      </c>
      <c r="P53" s="5" t="s">
        <v>52</v>
      </c>
      <c r="Q53" s="5" t="s">
        <v>52</v>
      </c>
      <c r="R53" s="5" t="s">
        <v>64</v>
      </c>
      <c r="S53" s="5" t="s">
        <v>64</v>
      </c>
      <c r="T53" s="5" t="s">
        <v>63</v>
      </c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5" t="s">
        <v>87</v>
      </c>
      <c r="AS53" s="5" t="s">
        <v>52</v>
      </c>
      <c r="AT53" s="1"/>
      <c r="AU53" s="5" t="s">
        <v>89</v>
      </c>
      <c r="AV53" s="1">
        <v>74</v>
      </c>
    </row>
    <row r="54" spans="1:48" ht="30" customHeight="1" x14ac:dyDescent="0.3">
      <c r="A54" s="8" t="s">
        <v>90</v>
      </c>
      <c r="B54" s="8" t="s">
        <v>91</v>
      </c>
      <c r="C54" s="8" t="s">
        <v>68</v>
      </c>
      <c r="D54" s="9">
        <v>231</v>
      </c>
      <c r="E54" s="10"/>
      <c r="F54" s="10"/>
      <c r="G54" s="10"/>
      <c r="H54" s="10"/>
      <c r="I54" s="10"/>
      <c r="J54" s="10"/>
      <c r="K54" s="10"/>
      <c r="L54" s="10"/>
      <c r="M54" s="8"/>
      <c r="N54" s="5" t="s">
        <v>92</v>
      </c>
      <c r="O54" s="5" t="s">
        <v>52</v>
      </c>
      <c r="P54" s="5" t="s">
        <v>52</v>
      </c>
      <c r="Q54" s="5" t="s">
        <v>84</v>
      </c>
      <c r="R54" s="5" t="s">
        <v>63</v>
      </c>
      <c r="S54" s="5" t="s">
        <v>64</v>
      </c>
      <c r="T54" s="5" t="s">
        <v>64</v>
      </c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5" t="s">
        <v>52</v>
      </c>
      <c r="AS54" s="5" t="s">
        <v>52</v>
      </c>
      <c r="AT54" s="1"/>
      <c r="AU54" s="5" t="s">
        <v>93</v>
      </c>
      <c r="AV54" s="1">
        <v>73</v>
      </c>
    </row>
    <row r="55" spans="1:48" ht="30" customHeight="1" x14ac:dyDescent="0.3">
      <c r="A55" s="8" t="s">
        <v>94</v>
      </c>
      <c r="B55" s="8" t="s">
        <v>52</v>
      </c>
      <c r="C55" s="8" t="s">
        <v>95</v>
      </c>
      <c r="D55" s="9">
        <v>1</v>
      </c>
      <c r="E55" s="10"/>
      <c r="F55" s="10"/>
      <c r="G55" s="10"/>
      <c r="H55" s="10"/>
      <c r="I55" s="10"/>
      <c r="J55" s="10"/>
      <c r="K55" s="10"/>
      <c r="L55" s="10"/>
      <c r="M55" s="8"/>
      <c r="N55" s="5" t="s">
        <v>96</v>
      </c>
      <c r="O55" s="5" t="s">
        <v>52</v>
      </c>
      <c r="P55" s="5" t="s">
        <v>52</v>
      </c>
      <c r="Q55" s="5" t="s">
        <v>84</v>
      </c>
      <c r="R55" s="5" t="s">
        <v>64</v>
      </c>
      <c r="S55" s="5" t="s">
        <v>64</v>
      </c>
      <c r="T55" s="5" t="s">
        <v>63</v>
      </c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5" t="s">
        <v>52</v>
      </c>
      <c r="AS55" s="5" t="s">
        <v>52</v>
      </c>
      <c r="AT55" s="1"/>
      <c r="AU55" s="5" t="s">
        <v>97</v>
      </c>
      <c r="AV55" s="1">
        <v>75</v>
      </c>
    </row>
    <row r="56" spans="1:48" ht="30" customHeight="1" x14ac:dyDescent="0.3">
      <c r="A56" s="8" t="s">
        <v>98</v>
      </c>
      <c r="B56" s="8" t="s">
        <v>52</v>
      </c>
      <c r="C56" s="8" t="s">
        <v>52</v>
      </c>
      <c r="D56" s="9"/>
      <c r="E56" s="10"/>
      <c r="F56" s="10"/>
      <c r="G56" s="10"/>
      <c r="H56" s="10"/>
      <c r="I56" s="10"/>
      <c r="J56" s="10"/>
      <c r="K56" s="10"/>
      <c r="L56" s="10"/>
      <c r="M56" s="8"/>
      <c r="N56" s="5" t="s">
        <v>99</v>
      </c>
      <c r="O56" s="5" t="s">
        <v>52</v>
      </c>
      <c r="P56" s="5" t="s">
        <v>52</v>
      </c>
      <c r="Q56" s="5" t="s">
        <v>52</v>
      </c>
      <c r="R56" s="5" t="s">
        <v>64</v>
      </c>
      <c r="S56" s="5" t="s">
        <v>64</v>
      </c>
      <c r="T56" s="5" t="s">
        <v>64</v>
      </c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5" t="s">
        <v>52</v>
      </c>
      <c r="AS56" s="5" t="s">
        <v>52</v>
      </c>
      <c r="AT56" s="1"/>
      <c r="AU56" s="5" t="s">
        <v>100</v>
      </c>
      <c r="AV56" s="1">
        <v>76</v>
      </c>
    </row>
    <row r="57" spans="1:48" ht="30" customHeight="1" x14ac:dyDescent="0.3">
      <c r="A57" s="8" t="s">
        <v>101</v>
      </c>
      <c r="B57" s="8" t="s">
        <v>102</v>
      </c>
      <c r="C57" s="8" t="s">
        <v>68</v>
      </c>
      <c r="D57" s="9">
        <v>87.9</v>
      </c>
      <c r="E57" s="10"/>
      <c r="F57" s="10"/>
      <c r="G57" s="10"/>
      <c r="H57" s="10"/>
      <c r="I57" s="10"/>
      <c r="J57" s="10"/>
      <c r="K57" s="10"/>
      <c r="L57" s="10"/>
      <c r="M57" s="8"/>
      <c r="N57" s="5" t="s">
        <v>103</v>
      </c>
      <c r="O57" s="5" t="s">
        <v>52</v>
      </c>
      <c r="P57" s="5" t="s">
        <v>52</v>
      </c>
      <c r="Q57" s="5" t="s">
        <v>84</v>
      </c>
      <c r="R57" s="5" t="s">
        <v>64</v>
      </c>
      <c r="S57" s="5" t="s">
        <v>64</v>
      </c>
      <c r="T57" s="5" t="s">
        <v>63</v>
      </c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5" t="s">
        <v>52</v>
      </c>
      <c r="AS57" s="5" t="s">
        <v>52</v>
      </c>
      <c r="AT57" s="1"/>
      <c r="AU57" s="5" t="s">
        <v>104</v>
      </c>
      <c r="AV57" s="1">
        <v>66</v>
      </c>
    </row>
    <row r="58" spans="1:48" ht="30" customHeight="1" x14ac:dyDescent="0.3">
      <c r="A58" s="8" t="s">
        <v>101</v>
      </c>
      <c r="B58" s="8" t="s">
        <v>105</v>
      </c>
      <c r="C58" s="8" t="s">
        <v>68</v>
      </c>
      <c r="D58" s="9">
        <v>172.9</v>
      </c>
      <c r="E58" s="10"/>
      <c r="F58" s="10"/>
      <c r="G58" s="10"/>
      <c r="H58" s="10"/>
      <c r="I58" s="10"/>
      <c r="J58" s="10"/>
      <c r="K58" s="10"/>
      <c r="L58" s="10"/>
      <c r="M58" s="8"/>
      <c r="N58" s="5" t="s">
        <v>106</v>
      </c>
      <c r="O58" s="5" t="s">
        <v>52</v>
      </c>
      <c r="P58" s="5" t="s">
        <v>52</v>
      </c>
      <c r="Q58" s="5" t="s">
        <v>84</v>
      </c>
      <c r="R58" s="5" t="s">
        <v>64</v>
      </c>
      <c r="S58" s="5" t="s">
        <v>64</v>
      </c>
      <c r="T58" s="5" t="s">
        <v>63</v>
      </c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5" t="s">
        <v>52</v>
      </c>
      <c r="AS58" s="5" t="s">
        <v>52</v>
      </c>
      <c r="AT58" s="1"/>
      <c r="AU58" s="5" t="s">
        <v>107</v>
      </c>
      <c r="AV58" s="1">
        <v>67</v>
      </c>
    </row>
    <row r="59" spans="1:48" ht="30" customHeight="1" x14ac:dyDescent="0.3">
      <c r="A59" s="8" t="s">
        <v>108</v>
      </c>
      <c r="B59" s="8" t="s">
        <v>109</v>
      </c>
      <c r="C59" s="8" t="s">
        <v>110</v>
      </c>
      <c r="D59" s="9">
        <v>10</v>
      </c>
      <c r="E59" s="10"/>
      <c r="F59" s="10"/>
      <c r="G59" s="10"/>
      <c r="H59" s="10"/>
      <c r="I59" s="10"/>
      <c r="J59" s="10"/>
      <c r="K59" s="10"/>
      <c r="L59" s="10"/>
      <c r="M59" s="8"/>
      <c r="N59" s="5" t="s">
        <v>111</v>
      </c>
      <c r="O59" s="5" t="s">
        <v>52</v>
      </c>
      <c r="P59" s="5" t="s">
        <v>52</v>
      </c>
      <c r="Q59" s="5" t="s">
        <v>84</v>
      </c>
      <c r="R59" s="5" t="s">
        <v>64</v>
      </c>
      <c r="S59" s="5" t="s">
        <v>64</v>
      </c>
      <c r="T59" s="5" t="s">
        <v>63</v>
      </c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5" t="s">
        <v>52</v>
      </c>
      <c r="AS59" s="5" t="s">
        <v>52</v>
      </c>
      <c r="AT59" s="1"/>
      <c r="AU59" s="5" t="s">
        <v>112</v>
      </c>
      <c r="AV59" s="1">
        <v>68</v>
      </c>
    </row>
    <row r="60" spans="1:48" ht="30" customHeight="1" x14ac:dyDescent="0.3">
      <c r="A60" s="8" t="s">
        <v>113</v>
      </c>
      <c r="B60" s="8" t="s">
        <v>114</v>
      </c>
      <c r="C60" s="8" t="s">
        <v>110</v>
      </c>
      <c r="D60" s="9">
        <v>2</v>
      </c>
      <c r="E60" s="10"/>
      <c r="F60" s="10"/>
      <c r="G60" s="10"/>
      <c r="H60" s="10"/>
      <c r="I60" s="10"/>
      <c r="J60" s="10"/>
      <c r="K60" s="10"/>
      <c r="L60" s="10"/>
      <c r="M60" s="8"/>
      <c r="N60" s="5" t="s">
        <v>115</v>
      </c>
      <c r="O60" s="5" t="s">
        <v>52</v>
      </c>
      <c r="P60" s="5" t="s">
        <v>52</v>
      </c>
      <c r="Q60" s="5" t="s">
        <v>84</v>
      </c>
      <c r="R60" s="5" t="s">
        <v>64</v>
      </c>
      <c r="S60" s="5" t="s">
        <v>64</v>
      </c>
      <c r="T60" s="5" t="s">
        <v>63</v>
      </c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5" t="s">
        <v>52</v>
      </c>
      <c r="AS60" s="5" t="s">
        <v>52</v>
      </c>
      <c r="AT60" s="1"/>
      <c r="AU60" s="5" t="s">
        <v>116</v>
      </c>
      <c r="AV60" s="1">
        <v>69</v>
      </c>
    </row>
    <row r="61" spans="1:48" ht="30" customHeight="1" x14ac:dyDescent="0.3">
      <c r="A61" s="8" t="s">
        <v>98</v>
      </c>
      <c r="B61" s="8" t="s">
        <v>52</v>
      </c>
      <c r="C61" s="8" t="s">
        <v>52</v>
      </c>
      <c r="D61" s="9"/>
      <c r="E61" s="10"/>
      <c r="F61" s="10"/>
      <c r="G61" s="10"/>
      <c r="H61" s="10"/>
      <c r="I61" s="10"/>
      <c r="J61" s="10"/>
      <c r="K61" s="10"/>
      <c r="L61" s="10"/>
      <c r="M61" s="8"/>
      <c r="N61" s="5" t="s">
        <v>99</v>
      </c>
      <c r="O61" s="5" t="s">
        <v>52</v>
      </c>
      <c r="P61" s="5" t="s">
        <v>52</v>
      </c>
      <c r="Q61" s="5" t="s">
        <v>52</v>
      </c>
      <c r="R61" s="5" t="s">
        <v>64</v>
      </c>
      <c r="S61" s="5" t="s">
        <v>64</v>
      </c>
      <c r="T61" s="5" t="s">
        <v>64</v>
      </c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5" t="s">
        <v>52</v>
      </c>
      <c r="AS61" s="5" t="s">
        <v>52</v>
      </c>
      <c r="AT61" s="1"/>
      <c r="AU61" s="5" t="s">
        <v>100</v>
      </c>
      <c r="AV61" s="1">
        <v>70</v>
      </c>
    </row>
    <row r="62" spans="1:48" ht="30" customHeight="1" x14ac:dyDescent="0.3">
      <c r="A62" s="8" t="s">
        <v>117</v>
      </c>
      <c r="B62" s="8" t="s">
        <v>118</v>
      </c>
      <c r="C62" s="8" t="s">
        <v>68</v>
      </c>
      <c r="D62" s="9">
        <v>36.799999999999997</v>
      </c>
      <c r="E62" s="10"/>
      <c r="F62" s="10"/>
      <c r="G62" s="10"/>
      <c r="H62" s="10"/>
      <c r="I62" s="10"/>
      <c r="J62" s="10"/>
      <c r="K62" s="10"/>
      <c r="L62" s="10"/>
      <c r="M62" s="8"/>
      <c r="N62" s="5" t="s">
        <v>119</v>
      </c>
      <c r="O62" s="5" t="s">
        <v>52</v>
      </c>
      <c r="P62" s="5" t="s">
        <v>52</v>
      </c>
      <c r="Q62" s="5" t="s">
        <v>84</v>
      </c>
      <c r="R62" s="5" t="s">
        <v>64</v>
      </c>
      <c r="S62" s="5" t="s">
        <v>64</v>
      </c>
      <c r="T62" s="5" t="s">
        <v>63</v>
      </c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5" t="s">
        <v>52</v>
      </c>
      <c r="AS62" s="5" t="s">
        <v>52</v>
      </c>
      <c r="AT62" s="1"/>
      <c r="AU62" s="5" t="s">
        <v>120</v>
      </c>
      <c r="AV62" s="1">
        <v>10</v>
      </c>
    </row>
    <row r="63" spans="1:48" ht="30" customHeight="1" x14ac:dyDescent="0.3">
      <c r="A63" s="8" t="s">
        <v>121</v>
      </c>
      <c r="B63" s="8" t="s">
        <v>122</v>
      </c>
      <c r="C63" s="8" t="s">
        <v>68</v>
      </c>
      <c r="D63" s="9">
        <v>7.6</v>
      </c>
      <c r="E63" s="10"/>
      <c r="F63" s="10"/>
      <c r="G63" s="10"/>
      <c r="H63" s="10"/>
      <c r="I63" s="10"/>
      <c r="J63" s="10"/>
      <c r="K63" s="10"/>
      <c r="L63" s="10"/>
      <c r="M63" s="8"/>
      <c r="N63" s="5" t="s">
        <v>123</v>
      </c>
      <c r="O63" s="5" t="s">
        <v>52</v>
      </c>
      <c r="P63" s="5" t="s">
        <v>52</v>
      </c>
      <c r="Q63" s="5" t="s">
        <v>84</v>
      </c>
      <c r="R63" s="5" t="s">
        <v>64</v>
      </c>
      <c r="S63" s="5" t="s">
        <v>64</v>
      </c>
      <c r="T63" s="5" t="s">
        <v>63</v>
      </c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5" t="s">
        <v>52</v>
      </c>
      <c r="AS63" s="5" t="s">
        <v>52</v>
      </c>
      <c r="AT63" s="1"/>
      <c r="AU63" s="5" t="s">
        <v>124</v>
      </c>
      <c r="AV63" s="1">
        <v>11</v>
      </c>
    </row>
    <row r="64" spans="1:48" ht="30" customHeight="1" x14ac:dyDescent="0.3">
      <c r="A64" s="8" t="s">
        <v>125</v>
      </c>
      <c r="B64" s="8" t="s">
        <v>126</v>
      </c>
      <c r="C64" s="8" t="s">
        <v>68</v>
      </c>
      <c r="D64" s="9">
        <v>15</v>
      </c>
      <c r="E64" s="10"/>
      <c r="F64" s="10"/>
      <c r="G64" s="10"/>
      <c r="H64" s="10"/>
      <c r="I64" s="10"/>
      <c r="J64" s="10"/>
      <c r="K64" s="10"/>
      <c r="L64" s="10"/>
      <c r="M64" s="8"/>
      <c r="N64" s="5" t="s">
        <v>127</v>
      </c>
      <c r="O64" s="5" t="s">
        <v>52</v>
      </c>
      <c r="P64" s="5" t="s">
        <v>52</v>
      </c>
      <c r="Q64" s="5" t="s">
        <v>84</v>
      </c>
      <c r="R64" s="5" t="s">
        <v>63</v>
      </c>
      <c r="S64" s="5" t="s">
        <v>64</v>
      </c>
      <c r="T64" s="5" t="s">
        <v>64</v>
      </c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5" t="s">
        <v>52</v>
      </c>
      <c r="AS64" s="5" t="s">
        <v>52</v>
      </c>
      <c r="AT64" s="1"/>
      <c r="AU64" s="5" t="s">
        <v>128</v>
      </c>
      <c r="AV64" s="1">
        <v>12</v>
      </c>
    </row>
    <row r="65" spans="1:48" ht="30" customHeight="1" x14ac:dyDescent="0.3">
      <c r="A65" s="8" t="s">
        <v>129</v>
      </c>
      <c r="B65" s="8" t="s">
        <v>130</v>
      </c>
      <c r="C65" s="8" t="s">
        <v>68</v>
      </c>
      <c r="D65" s="9">
        <v>15</v>
      </c>
      <c r="E65" s="10"/>
      <c r="F65" s="10"/>
      <c r="G65" s="10"/>
      <c r="H65" s="10"/>
      <c r="I65" s="10"/>
      <c r="J65" s="10"/>
      <c r="K65" s="10"/>
      <c r="L65" s="10"/>
      <c r="M65" s="8"/>
      <c r="N65" s="5" t="s">
        <v>131</v>
      </c>
      <c r="O65" s="5" t="s">
        <v>52</v>
      </c>
      <c r="P65" s="5" t="s">
        <v>52</v>
      </c>
      <c r="Q65" s="5" t="s">
        <v>84</v>
      </c>
      <c r="R65" s="5" t="s">
        <v>63</v>
      </c>
      <c r="S65" s="5" t="s">
        <v>64</v>
      </c>
      <c r="T65" s="5" t="s">
        <v>64</v>
      </c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5" t="s">
        <v>52</v>
      </c>
      <c r="AS65" s="5" t="s">
        <v>52</v>
      </c>
      <c r="AT65" s="1"/>
      <c r="AU65" s="5" t="s">
        <v>132</v>
      </c>
      <c r="AV65" s="1">
        <v>13</v>
      </c>
    </row>
    <row r="66" spans="1:48" ht="30" customHeight="1" x14ac:dyDescent="0.3">
      <c r="A66" s="8" t="s">
        <v>133</v>
      </c>
      <c r="B66" s="8" t="s">
        <v>134</v>
      </c>
      <c r="C66" s="8" t="s">
        <v>68</v>
      </c>
      <c r="D66" s="9">
        <v>15</v>
      </c>
      <c r="E66" s="10"/>
      <c r="F66" s="10"/>
      <c r="G66" s="10"/>
      <c r="H66" s="10"/>
      <c r="I66" s="10"/>
      <c r="J66" s="10"/>
      <c r="K66" s="10"/>
      <c r="L66" s="10"/>
      <c r="M66" s="8"/>
      <c r="N66" s="5" t="s">
        <v>135</v>
      </c>
      <c r="O66" s="5" t="s">
        <v>52</v>
      </c>
      <c r="P66" s="5" t="s">
        <v>52</v>
      </c>
      <c r="Q66" s="5" t="s">
        <v>84</v>
      </c>
      <c r="R66" s="5" t="s">
        <v>63</v>
      </c>
      <c r="S66" s="5" t="s">
        <v>64</v>
      </c>
      <c r="T66" s="5" t="s">
        <v>64</v>
      </c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5" t="s">
        <v>52</v>
      </c>
      <c r="AS66" s="5" t="s">
        <v>52</v>
      </c>
      <c r="AT66" s="1"/>
      <c r="AU66" s="5" t="s">
        <v>136</v>
      </c>
      <c r="AV66" s="1">
        <v>18</v>
      </c>
    </row>
    <row r="67" spans="1:48" ht="30" customHeight="1" x14ac:dyDescent="0.3">
      <c r="A67" s="8" t="s">
        <v>137</v>
      </c>
      <c r="B67" s="8" t="s">
        <v>138</v>
      </c>
      <c r="C67" s="8" t="s">
        <v>68</v>
      </c>
      <c r="D67" s="9">
        <v>8.5</v>
      </c>
      <c r="E67" s="10"/>
      <c r="F67" s="10"/>
      <c r="G67" s="10"/>
      <c r="H67" s="10"/>
      <c r="I67" s="10"/>
      <c r="J67" s="10"/>
      <c r="K67" s="10"/>
      <c r="L67" s="10"/>
      <c r="M67" s="8"/>
      <c r="N67" s="5" t="s">
        <v>139</v>
      </c>
      <c r="O67" s="5" t="s">
        <v>52</v>
      </c>
      <c r="P67" s="5" t="s">
        <v>52</v>
      </c>
      <c r="Q67" s="5" t="s">
        <v>84</v>
      </c>
      <c r="R67" s="5" t="s">
        <v>63</v>
      </c>
      <c r="S67" s="5" t="s">
        <v>64</v>
      </c>
      <c r="T67" s="5" t="s">
        <v>64</v>
      </c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5" t="s">
        <v>52</v>
      </c>
      <c r="AS67" s="5" t="s">
        <v>52</v>
      </c>
      <c r="AT67" s="1"/>
      <c r="AU67" s="5" t="s">
        <v>140</v>
      </c>
      <c r="AV67" s="1">
        <v>15</v>
      </c>
    </row>
    <row r="68" spans="1:48" ht="30" customHeight="1" x14ac:dyDescent="0.3">
      <c r="A68" s="8" t="s">
        <v>141</v>
      </c>
      <c r="B68" s="8" t="s">
        <v>142</v>
      </c>
      <c r="C68" s="8" t="s">
        <v>68</v>
      </c>
      <c r="D68" s="9">
        <v>393.6</v>
      </c>
      <c r="E68" s="10"/>
      <c r="F68" s="10"/>
      <c r="G68" s="10"/>
      <c r="H68" s="10"/>
      <c r="I68" s="10"/>
      <c r="J68" s="10"/>
      <c r="K68" s="10"/>
      <c r="L68" s="10"/>
      <c r="M68" s="8"/>
      <c r="N68" s="5" t="s">
        <v>143</v>
      </c>
      <c r="O68" s="5" t="s">
        <v>52</v>
      </c>
      <c r="P68" s="5" t="s">
        <v>52</v>
      </c>
      <c r="Q68" s="5" t="s">
        <v>84</v>
      </c>
      <c r="R68" s="5" t="s">
        <v>63</v>
      </c>
      <c r="S68" s="5" t="s">
        <v>64</v>
      </c>
      <c r="T68" s="5" t="s">
        <v>64</v>
      </c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5" t="s">
        <v>52</v>
      </c>
      <c r="AS68" s="5" t="s">
        <v>52</v>
      </c>
      <c r="AT68" s="1"/>
      <c r="AU68" s="5" t="s">
        <v>144</v>
      </c>
      <c r="AV68" s="1">
        <v>17</v>
      </c>
    </row>
    <row r="69" spans="1:48" ht="30" customHeight="1" x14ac:dyDescent="0.3">
      <c r="A69" s="8" t="s">
        <v>145</v>
      </c>
      <c r="B69" s="8" t="s">
        <v>146</v>
      </c>
      <c r="C69" s="8" t="s">
        <v>68</v>
      </c>
      <c r="D69" s="9">
        <v>346.2</v>
      </c>
      <c r="E69" s="10"/>
      <c r="F69" s="10"/>
      <c r="G69" s="10"/>
      <c r="H69" s="10"/>
      <c r="I69" s="10"/>
      <c r="J69" s="10"/>
      <c r="K69" s="10"/>
      <c r="L69" s="10"/>
      <c r="M69" s="8"/>
      <c r="N69" s="5" t="s">
        <v>147</v>
      </c>
      <c r="O69" s="5" t="s">
        <v>52</v>
      </c>
      <c r="P69" s="5" t="s">
        <v>52</v>
      </c>
      <c r="Q69" s="5" t="s">
        <v>84</v>
      </c>
      <c r="R69" s="5" t="s">
        <v>63</v>
      </c>
      <c r="S69" s="5" t="s">
        <v>64</v>
      </c>
      <c r="T69" s="5" t="s">
        <v>64</v>
      </c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5" t="s">
        <v>52</v>
      </c>
      <c r="AS69" s="5" t="s">
        <v>52</v>
      </c>
      <c r="AT69" s="1"/>
      <c r="AU69" s="5" t="s">
        <v>148</v>
      </c>
      <c r="AV69" s="1">
        <v>21</v>
      </c>
    </row>
    <row r="70" spans="1:48" ht="30" customHeight="1" x14ac:dyDescent="0.3">
      <c r="A70" s="8" t="s">
        <v>149</v>
      </c>
      <c r="B70" s="8" t="s">
        <v>146</v>
      </c>
      <c r="C70" s="8" t="s">
        <v>68</v>
      </c>
      <c r="D70" s="9">
        <v>269.2</v>
      </c>
      <c r="E70" s="10"/>
      <c r="F70" s="10"/>
      <c r="G70" s="10"/>
      <c r="H70" s="10"/>
      <c r="I70" s="10"/>
      <c r="J70" s="10"/>
      <c r="K70" s="10"/>
      <c r="L70" s="10"/>
      <c r="M70" s="8"/>
      <c r="N70" s="5" t="s">
        <v>150</v>
      </c>
      <c r="O70" s="5" t="s">
        <v>52</v>
      </c>
      <c r="P70" s="5" t="s">
        <v>52</v>
      </c>
      <c r="Q70" s="5" t="s">
        <v>84</v>
      </c>
      <c r="R70" s="5" t="s">
        <v>63</v>
      </c>
      <c r="S70" s="5" t="s">
        <v>64</v>
      </c>
      <c r="T70" s="5" t="s">
        <v>64</v>
      </c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5" t="s">
        <v>52</v>
      </c>
      <c r="AS70" s="5" t="s">
        <v>52</v>
      </c>
      <c r="AT70" s="1"/>
      <c r="AU70" s="5" t="s">
        <v>151</v>
      </c>
      <c r="AV70" s="1">
        <v>22</v>
      </c>
    </row>
    <row r="71" spans="1:48" ht="30" customHeight="1" x14ac:dyDescent="0.3">
      <c r="A71" s="8" t="s">
        <v>145</v>
      </c>
      <c r="B71" s="8" t="s">
        <v>152</v>
      </c>
      <c r="C71" s="8" t="s">
        <v>68</v>
      </c>
      <c r="D71" s="9">
        <v>406.1</v>
      </c>
      <c r="E71" s="10"/>
      <c r="F71" s="10"/>
      <c r="G71" s="10"/>
      <c r="H71" s="10"/>
      <c r="I71" s="10"/>
      <c r="J71" s="10"/>
      <c r="K71" s="10"/>
      <c r="L71" s="10"/>
      <c r="M71" s="8"/>
      <c r="N71" s="5" t="s">
        <v>153</v>
      </c>
      <c r="O71" s="5" t="s">
        <v>52</v>
      </c>
      <c r="P71" s="5" t="s">
        <v>52</v>
      </c>
      <c r="Q71" s="5" t="s">
        <v>84</v>
      </c>
      <c r="R71" s="5" t="s">
        <v>63</v>
      </c>
      <c r="S71" s="5" t="s">
        <v>64</v>
      </c>
      <c r="T71" s="5" t="s">
        <v>64</v>
      </c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5" t="s">
        <v>52</v>
      </c>
      <c r="AS71" s="5" t="s">
        <v>52</v>
      </c>
      <c r="AT71" s="1"/>
      <c r="AU71" s="5" t="s">
        <v>154</v>
      </c>
      <c r="AV71" s="1">
        <v>23</v>
      </c>
    </row>
    <row r="72" spans="1:48" ht="30" customHeight="1" x14ac:dyDescent="0.3">
      <c r="A72" s="8" t="s">
        <v>155</v>
      </c>
      <c r="B72" s="8" t="s">
        <v>156</v>
      </c>
      <c r="C72" s="8" t="s">
        <v>68</v>
      </c>
      <c r="D72" s="9">
        <v>38</v>
      </c>
      <c r="E72" s="10"/>
      <c r="F72" s="10"/>
      <c r="G72" s="10"/>
      <c r="H72" s="10"/>
      <c r="I72" s="10"/>
      <c r="J72" s="10"/>
      <c r="K72" s="10"/>
      <c r="L72" s="10"/>
      <c r="M72" s="8"/>
      <c r="N72" s="5" t="s">
        <v>157</v>
      </c>
      <c r="O72" s="5" t="s">
        <v>52</v>
      </c>
      <c r="P72" s="5" t="s">
        <v>52</v>
      </c>
      <c r="Q72" s="5" t="s">
        <v>84</v>
      </c>
      <c r="R72" s="5" t="s">
        <v>63</v>
      </c>
      <c r="S72" s="5" t="s">
        <v>64</v>
      </c>
      <c r="T72" s="5" t="s">
        <v>64</v>
      </c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5" t="s">
        <v>52</v>
      </c>
      <c r="AS72" s="5" t="s">
        <v>52</v>
      </c>
      <c r="AT72" s="1"/>
      <c r="AU72" s="5" t="s">
        <v>158</v>
      </c>
      <c r="AV72" s="1">
        <v>24</v>
      </c>
    </row>
    <row r="73" spans="1:48" ht="30" customHeight="1" x14ac:dyDescent="0.3">
      <c r="A73" s="8" t="s">
        <v>159</v>
      </c>
      <c r="B73" s="8" t="s">
        <v>160</v>
      </c>
      <c r="C73" s="8" t="s">
        <v>161</v>
      </c>
      <c r="D73" s="9">
        <v>4</v>
      </c>
      <c r="E73" s="10"/>
      <c r="F73" s="10"/>
      <c r="G73" s="10"/>
      <c r="H73" s="10"/>
      <c r="I73" s="10"/>
      <c r="J73" s="10"/>
      <c r="K73" s="10"/>
      <c r="L73" s="10"/>
      <c r="M73" s="8"/>
      <c r="N73" s="5" t="s">
        <v>162</v>
      </c>
      <c r="O73" s="5" t="s">
        <v>52</v>
      </c>
      <c r="P73" s="5" t="s">
        <v>52</v>
      </c>
      <c r="Q73" s="5" t="s">
        <v>84</v>
      </c>
      <c r="R73" s="5" t="s">
        <v>63</v>
      </c>
      <c r="S73" s="5" t="s">
        <v>64</v>
      </c>
      <c r="T73" s="5" t="s">
        <v>64</v>
      </c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5" t="s">
        <v>52</v>
      </c>
      <c r="AS73" s="5" t="s">
        <v>52</v>
      </c>
      <c r="AT73" s="1"/>
      <c r="AU73" s="5" t="s">
        <v>163</v>
      </c>
      <c r="AV73" s="1">
        <v>16</v>
      </c>
    </row>
    <row r="74" spans="1:48" ht="30" customHeight="1" x14ac:dyDescent="0.3">
      <c r="A74" s="8" t="s">
        <v>164</v>
      </c>
      <c r="B74" s="8" t="s">
        <v>165</v>
      </c>
      <c r="C74" s="8" t="s">
        <v>161</v>
      </c>
      <c r="D74" s="9">
        <v>219.4</v>
      </c>
      <c r="E74" s="10"/>
      <c r="F74" s="10"/>
      <c r="G74" s="10"/>
      <c r="H74" s="10"/>
      <c r="I74" s="10"/>
      <c r="J74" s="10"/>
      <c r="K74" s="10"/>
      <c r="L74" s="10"/>
      <c r="M74" s="8"/>
      <c r="N74" s="5" t="s">
        <v>166</v>
      </c>
      <c r="O74" s="5" t="s">
        <v>52</v>
      </c>
      <c r="P74" s="5" t="s">
        <v>52</v>
      </c>
      <c r="Q74" s="5" t="s">
        <v>84</v>
      </c>
      <c r="R74" s="5" t="s">
        <v>63</v>
      </c>
      <c r="S74" s="5" t="s">
        <v>64</v>
      </c>
      <c r="T74" s="5" t="s">
        <v>64</v>
      </c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5" t="s">
        <v>52</v>
      </c>
      <c r="AS74" s="5" t="s">
        <v>52</v>
      </c>
      <c r="AT74" s="1"/>
      <c r="AU74" s="5" t="s">
        <v>167</v>
      </c>
      <c r="AV74" s="1">
        <v>19</v>
      </c>
    </row>
    <row r="75" spans="1:48" ht="30" customHeight="1" x14ac:dyDescent="0.3">
      <c r="A75" s="8" t="s">
        <v>164</v>
      </c>
      <c r="B75" s="8" t="s">
        <v>168</v>
      </c>
      <c r="C75" s="8" t="s">
        <v>161</v>
      </c>
      <c r="D75" s="9">
        <v>84.8</v>
      </c>
      <c r="E75" s="10"/>
      <c r="F75" s="10"/>
      <c r="G75" s="10"/>
      <c r="H75" s="10"/>
      <c r="I75" s="10"/>
      <c r="J75" s="10"/>
      <c r="K75" s="10"/>
      <c r="L75" s="10"/>
      <c r="M75" s="8"/>
      <c r="N75" s="5" t="s">
        <v>169</v>
      </c>
      <c r="O75" s="5" t="s">
        <v>52</v>
      </c>
      <c r="P75" s="5" t="s">
        <v>52</v>
      </c>
      <c r="Q75" s="5" t="s">
        <v>84</v>
      </c>
      <c r="R75" s="5" t="s">
        <v>63</v>
      </c>
      <c r="S75" s="5" t="s">
        <v>64</v>
      </c>
      <c r="T75" s="5" t="s">
        <v>64</v>
      </c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5" t="s">
        <v>52</v>
      </c>
      <c r="AS75" s="5" t="s">
        <v>52</v>
      </c>
      <c r="AT75" s="1"/>
      <c r="AU75" s="5" t="s">
        <v>170</v>
      </c>
      <c r="AV75" s="1">
        <v>100</v>
      </c>
    </row>
    <row r="76" spans="1:48" ht="30" customHeight="1" x14ac:dyDescent="0.3">
      <c r="A76" s="8" t="s">
        <v>171</v>
      </c>
      <c r="B76" s="8" t="s">
        <v>172</v>
      </c>
      <c r="C76" s="8" t="s">
        <v>161</v>
      </c>
      <c r="D76" s="9">
        <v>124.5</v>
      </c>
      <c r="E76" s="10"/>
      <c r="F76" s="10"/>
      <c r="G76" s="10"/>
      <c r="H76" s="10"/>
      <c r="I76" s="10"/>
      <c r="J76" s="10"/>
      <c r="K76" s="10"/>
      <c r="L76" s="10"/>
      <c r="M76" s="8"/>
      <c r="N76" s="5" t="s">
        <v>173</v>
      </c>
      <c r="O76" s="5" t="s">
        <v>52</v>
      </c>
      <c r="P76" s="5" t="s">
        <v>52</v>
      </c>
      <c r="Q76" s="5" t="s">
        <v>84</v>
      </c>
      <c r="R76" s="5" t="s">
        <v>63</v>
      </c>
      <c r="S76" s="5" t="s">
        <v>64</v>
      </c>
      <c r="T76" s="5" t="s">
        <v>64</v>
      </c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5" t="s">
        <v>52</v>
      </c>
      <c r="AS76" s="5" t="s">
        <v>52</v>
      </c>
      <c r="AT76" s="1"/>
      <c r="AU76" s="5" t="s">
        <v>174</v>
      </c>
      <c r="AV76" s="1">
        <v>20</v>
      </c>
    </row>
    <row r="77" spans="1:48" ht="30" customHeight="1" x14ac:dyDescent="0.3">
      <c r="A77" s="8" t="s">
        <v>175</v>
      </c>
      <c r="B77" s="8" t="s">
        <v>176</v>
      </c>
      <c r="C77" s="8" t="s">
        <v>161</v>
      </c>
      <c r="D77" s="9">
        <v>2.2000000000000002</v>
      </c>
      <c r="E77" s="10"/>
      <c r="F77" s="10"/>
      <c r="G77" s="10"/>
      <c r="H77" s="10"/>
      <c r="I77" s="10"/>
      <c r="J77" s="10"/>
      <c r="K77" s="10"/>
      <c r="L77" s="10"/>
      <c r="M77" s="8"/>
      <c r="N77" s="5" t="s">
        <v>177</v>
      </c>
      <c r="O77" s="5" t="s">
        <v>52</v>
      </c>
      <c r="P77" s="5" t="s">
        <v>52</v>
      </c>
      <c r="Q77" s="5" t="s">
        <v>84</v>
      </c>
      <c r="R77" s="5" t="s">
        <v>63</v>
      </c>
      <c r="S77" s="5" t="s">
        <v>64</v>
      </c>
      <c r="T77" s="5" t="s">
        <v>64</v>
      </c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5" t="s">
        <v>52</v>
      </c>
      <c r="AS77" s="5" t="s">
        <v>52</v>
      </c>
      <c r="AT77" s="1"/>
      <c r="AU77" s="5" t="s">
        <v>178</v>
      </c>
      <c r="AV77" s="1">
        <v>31</v>
      </c>
    </row>
    <row r="78" spans="1:48" ht="30" customHeight="1" x14ac:dyDescent="0.3">
      <c r="A78" s="8" t="s">
        <v>179</v>
      </c>
      <c r="B78" s="8" t="s">
        <v>180</v>
      </c>
      <c r="C78" s="8" t="s">
        <v>110</v>
      </c>
      <c r="D78" s="9">
        <v>1</v>
      </c>
      <c r="E78" s="10"/>
      <c r="F78" s="10"/>
      <c r="G78" s="10"/>
      <c r="H78" s="10"/>
      <c r="I78" s="10"/>
      <c r="J78" s="10"/>
      <c r="K78" s="10"/>
      <c r="L78" s="10"/>
      <c r="M78" s="8"/>
      <c r="N78" s="5" t="s">
        <v>181</v>
      </c>
      <c r="O78" s="5" t="s">
        <v>52</v>
      </c>
      <c r="P78" s="5" t="s">
        <v>52</v>
      </c>
      <c r="Q78" s="5" t="s">
        <v>84</v>
      </c>
      <c r="R78" s="5" t="s">
        <v>63</v>
      </c>
      <c r="S78" s="5" t="s">
        <v>64</v>
      </c>
      <c r="T78" s="5" t="s">
        <v>64</v>
      </c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5" t="s">
        <v>52</v>
      </c>
      <c r="AS78" s="5" t="s">
        <v>52</v>
      </c>
      <c r="AT78" s="1"/>
      <c r="AU78" s="5" t="s">
        <v>182</v>
      </c>
      <c r="AV78" s="1">
        <v>32</v>
      </c>
    </row>
    <row r="79" spans="1:48" ht="30" customHeight="1" x14ac:dyDescent="0.3">
      <c r="A79" s="8" t="s">
        <v>179</v>
      </c>
      <c r="B79" s="8" t="s">
        <v>183</v>
      </c>
      <c r="C79" s="8" t="s">
        <v>110</v>
      </c>
      <c r="D79" s="9">
        <v>1</v>
      </c>
      <c r="E79" s="10"/>
      <c r="F79" s="10"/>
      <c r="G79" s="10"/>
      <c r="H79" s="10"/>
      <c r="I79" s="10"/>
      <c r="J79" s="10"/>
      <c r="K79" s="10"/>
      <c r="L79" s="10"/>
      <c r="M79" s="8"/>
      <c r="N79" s="5" t="s">
        <v>184</v>
      </c>
      <c r="O79" s="5" t="s">
        <v>52</v>
      </c>
      <c r="P79" s="5" t="s">
        <v>52</v>
      </c>
      <c r="Q79" s="5" t="s">
        <v>84</v>
      </c>
      <c r="R79" s="5" t="s">
        <v>63</v>
      </c>
      <c r="S79" s="5" t="s">
        <v>64</v>
      </c>
      <c r="T79" s="5" t="s">
        <v>64</v>
      </c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5" t="s">
        <v>52</v>
      </c>
      <c r="AS79" s="5" t="s">
        <v>52</v>
      </c>
      <c r="AT79" s="1"/>
      <c r="AU79" s="5" t="s">
        <v>185</v>
      </c>
      <c r="AV79" s="1">
        <v>33</v>
      </c>
    </row>
    <row r="80" spans="1:48" ht="30" customHeight="1" x14ac:dyDescent="0.3">
      <c r="A80" s="8" t="s">
        <v>179</v>
      </c>
      <c r="B80" s="8" t="s">
        <v>186</v>
      </c>
      <c r="C80" s="8" t="s">
        <v>110</v>
      </c>
      <c r="D80" s="9">
        <v>1</v>
      </c>
      <c r="E80" s="10"/>
      <c r="F80" s="10"/>
      <c r="G80" s="10"/>
      <c r="H80" s="10"/>
      <c r="I80" s="10"/>
      <c r="J80" s="10"/>
      <c r="K80" s="10"/>
      <c r="L80" s="10"/>
      <c r="M80" s="8"/>
      <c r="N80" s="5" t="s">
        <v>187</v>
      </c>
      <c r="O80" s="5" t="s">
        <v>52</v>
      </c>
      <c r="P80" s="5" t="s">
        <v>52</v>
      </c>
      <c r="Q80" s="5" t="s">
        <v>84</v>
      </c>
      <c r="R80" s="5" t="s">
        <v>63</v>
      </c>
      <c r="S80" s="5" t="s">
        <v>64</v>
      </c>
      <c r="T80" s="5" t="s">
        <v>64</v>
      </c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5" t="s">
        <v>52</v>
      </c>
      <c r="AS80" s="5" t="s">
        <v>52</v>
      </c>
      <c r="AT80" s="1"/>
      <c r="AU80" s="5" t="s">
        <v>188</v>
      </c>
      <c r="AV80" s="1">
        <v>34</v>
      </c>
    </row>
    <row r="81" spans="1:48" ht="30" customHeight="1" x14ac:dyDescent="0.3">
      <c r="A81" s="8" t="s">
        <v>189</v>
      </c>
      <c r="B81" s="8" t="s">
        <v>190</v>
      </c>
      <c r="C81" s="8" t="s">
        <v>110</v>
      </c>
      <c r="D81" s="9">
        <v>1</v>
      </c>
      <c r="E81" s="10"/>
      <c r="F81" s="10"/>
      <c r="G81" s="10"/>
      <c r="H81" s="10"/>
      <c r="I81" s="10"/>
      <c r="J81" s="10"/>
      <c r="K81" s="10"/>
      <c r="L81" s="10"/>
      <c r="M81" s="8"/>
      <c r="N81" s="5" t="s">
        <v>191</v>
      </c>
      <c r="O81" s="5" t="s">
        <v>52</v>
      </c>
      <c r="P81" s="5" t="s">
        <v>52</v>
      </c>
      <c r="Q81" s="5" t="s">
        <v>84</v>
      </c>
      <c r="R81" s="5" t="s">
        <v>63</v>
      </c>
      <c r="S81" s="5" t="s">
        <v>64</v>
      </c>
      <c r="T81" s="5" t="s">
        <v>64</v>
      </c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5" t="s">
        <v>52</v>
      </c>
      <c r="AS81" s="5" t="s">
        <v>52</v>
      </c>
      <c r="AT81" s="1"/>
      <c r="AU81" s="5" t="s">
        <v>192</v>
      </c>
      <c r="AV81" s="1">
        <v>35</v>
      </c>
    </row>
    <row r="82" spans="1:48" ht="30" customHeight="1" x14ac:dyDescent="0.3">
      <c r="A82" s="8" t="s">
        <v>193</v>
      </c>
      <c r="B82" s="8" t="s">
        <v>194</v>
      </c>
      <c r="C82" s="8" t="s">
        <v>110</v>
      </c>
      <c r="D82" s="9">
        <v>1</v>
      </c>
      <c r="E82" s="10"/>
      <c r="F82" s="10"/>
      <c r="G82" s="10"/>
      <c r="H82" s="10"/>
      <c r="I82" s="10"/>
      <c r="J82" s="10"/>
      <c r="K82" s="10"/>
      <c r="L82" s="10"/>
      <c r="M82" s="8"/>
      <c r="N82" s="5" t="s">
        <v>195</v>
      </c>
      <c r="O82" s="5" t="s">
        <v>52</v>
      </c>
      <c r="P82" s="5" t="s">
        <v>52</v>
      </c>
      <c r="Q82" s="5" t="s">
        <v>84</v>
      </c>
      <c r="R82" s="5" t="s">
        <v>63</v>
      </c>
      <c r="S82" s="5" t="s">
        <v>64</v>
      </c>
      <c r="T82" s="5" t="s">
        <v>64</v>
      </c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5" t="s">
        <v>52</v>
      </c>
      <c r="AS82" s="5" t="s">
        <v>52</v>
      </c>
      <c r="AT82" s="1"/>
      <c r="AU82" s="5" t="s">
        <v>196</v>
      </c>
      <c r="AV82" s="1">
        <v>36</v>
      </c>
    </row>
    <row r="83" spans="1:48" ht="30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48" ht="30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48" ht="30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48" ht="30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48" ht="30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48" ht="30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48" ht="30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48" ht="30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48" ht="30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48" ht="30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48" ht="30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48" ht="30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48" ht="30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48" ht="30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48" ht="30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48" ht="30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48" ht="30" customHeight="1" x14ac:dyDescent="0.3">
      <c r="A99" s="9" t="s">
        <v>71</v>
      </c>
      <c r="B99" s="9"/>
      <c r="C99" s="9"/>
      <c r="D99" s="9"/>
      <c r="E99" s="9"/>
      <c r="F99" s="10"/>
      <c r="G99" s="9"/>
      <c r="H99" s="10"/>
      <c r="I99" s="9"/>
      <c r="J99" s="10"/>
      <c r="K99" s="9"/>
      <c r="L99" s="10"/>
      <c r="M99" s="9"/>
      <c r="N99" t="s">
        <v>72</v>
      </c>
    </row>
    <row r="100" spans="1:48" ht="30" customHeight="1" x14ac:dyDescent="0.3">
      <c r="A100" s="8" t="s">
        <v>197</v>
      </c>
      <c r="B100" s="9" t="s">
        <v>58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1"/>
      <c r="O100" s="1"/>
      <c r="P100" s="1"/>
      <c r="Q100" s="5" t="s">
        <v>198</v>
      </c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</row>
    <row r="101" spans="1:48" ht="30" customHeight="1" x14ac:dyDescent="0.3">
      <c r="A101" s="8" t="s">
        <v>199</v>
      </c>
      <c r="B101" s="8" t="s">
        <v>200</v>
      </c>
      <c r="C101" s="8" t="s">
        <v>68</v>
      </c>
      <c r="D101" s="9">
        <v>13</v>
      </c>
      <c r="E101" s="10"/>
      <c r="F101" s="10"/>
      <c r="G101" s="10"/>
      <c r="H101" s="10"/>
      <c r="I101" s="10"/>
      <c r="J101" s="10"/>
      <c r="K101" s="10"/>
      <c r="L101" s="10"/>
      <c r="M101" s="8"/>
      <c r="N101" s="5" t="s">
        <v>201</v>
      </c>
      <c r="O101" s="5" t="s">
        <v>52</v>
      </c>
      <c r="P101" s="5" t="s">
        <v>52</v>
      </c>
      <c r="Q101" s="5" t="s">
        <v>198</v>
      </c>
      <c r="R101" s="5" t="s">
        <v>63</v>
      </c>
      <c r="S101" s="5" t="s">
        <v>64</v>
      </c>
      <c r="T101" s="5" t="s">
        <v>64</v>
      </c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5" t="s">
        <v>52</v>
      </c>
      <c r="AS101" s="5" t="s">
        <v>52</v>
      </c>
      <c r="AT101" s="1"/>
      <c r="AU101" s="5" t="s">
        <v>202</v>
      </c>
      <c r="AV101" s="1">
        <v>38</v>
      </c>
    </row>
    <row r="102" spans="1:48" ht="30" customHeight="1" x14ac:dyDescent="0.3">
      <c r="A102" s="8" t="s">
        <v>203</v>
      </c>
      <c r="B102" s="8" t="s">
        <v>204</v>
      </c>
      <c r="C102" s="8" t="s">
        <v>110</v>
      </c>
      <c r="D102" s="9">
        <v>9</v>
      </c>
      <c r="E102" s="10"/>
      <c r="F102" s="10"/>
      <c r="G102" s="10"/>
      <c r="H102" s="10"/>
      <c r="I102" s="10"/>
      <c r="J102" s="10"/>
      <c r="K102" s="10"/>
      <c r="L102" s="10"/>
      <c r="M102" s="8"/>
      <c r="N102" s="5" t="s">
        <v>205</v>
      </c>
      <c r="O102" s="5" t="s">
        <v>52</v>
      </c>
      <c r="P102" s="5" t="s">
        <v>52</v>
      </c>
      <c r="Q102" s="5" t="s">
        <v>198</v>
      </c>
      <c r="R102" s="5" t="s">
        <v>63</v>
      </c>
      <c r="S102" s="5" t="s">
        <v>64</v>
      </c>
      <c r="T102" s="5" t="s">
        <v>64</v>
      </c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5" t="s">
        <v>52</v>
      </c>
      <c r="AS102" s="5" t="s">
        <v>52</v>
      </c>
      <c r="AT102" s="1"/>
      <c r="AU102" s="5" t="s">
        <v>206</v>
      </c>
      <c r="AV102" s="1">
        <v>39</v>
      </c>
    </row>
    <row r="103" spans="1:48" ht="30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48" ht="30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48" ht="30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48" ht="30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48" ht="30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48" ht="30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48" ht="30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48" ht="30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48" ht="30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48" ht="30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48" ht="30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48" ht="30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48" ht="30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48" ht="30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48" ht="30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48" ht="30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48" ht="30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48" ht="30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48" ht="30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48" ht="30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48" ht="30" customHeight="1" x14ac:dyDescent="0.3">
      <c r="A123" s="9" t="s">
        <v>71</v>
      </c>
      <c r="B123" s="9"/>
      <c r="C123" s="9"/>
      <c r="D123" s="9"/>
      <c r="E123" s="9"/>
      <c r="F123" s="10"/>
      <c r="G123" s="9"/>
      <c r="H123" s="10"/>
      <c r="I123" s="9"/>
      <c r="J123" s="10"/>
      <c r="K123" s="9"/>
      <c r="L123" s="10"/>
      <c r="M123" s="9"/>
      <c r="N123" t="s">
        <v>72</v>
      </c>
    </row>
    <row r="124" spans="1:48" ht="30" customHeight="1" x14ac:dyDescent="0.3">
      <c r="A124" s="8" t="s">
        <v>207</v>
      </c>
      <c r="B124" s="9" t="s">
        <v>58</v>
      </c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1"/>
      <c r="O124" s="1"/>
      <c r="P124" s="1"/>
      <c r="Q124" s="5" t="s">
        <v>208</v>
      </c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spans="1:48" ht="30" customHeight="1" x14ac:dyDescent="0.3">
      <c r="A125" s="8" t="s">
        <v>209</v>
      </c>
      <c r="B125" s="8" t="s">
        <v>210</v>
      </c>
      <c r="C125" s="8" t="s">
        <v>211</v>
      </c>
      <c r="D125" s="9">
        <v>2</v>
      </c>
      <c r="E125" s="10"/>
      <c r="F125" s="10"/>
      <c r="G125" s="10"/>
      <c r="H125" s="10"/>
      <c r="I125" s="10"/>
      <c r="J125" s="10"/>
      <c r="K125" s="10"/>
      <c r="L125" s="10"/>
      <c r="M125" s="8"/>
      <c r="N125" s="5" t="s">
        <v>212</v>
      </c>
      <c r="O125" s="5" t="s">
        <v>52</v>
      </c>
      <c r="P125" s="5" t="s">
        <v>52</v>
      </c>
      <c r="Q125" s="5" t="s">
        <v>208</v>
      </c>
      <c r="R125" s="5" t="s">
        <v>63</v>
      </c>
      <c r="S125" s="5" t="s">
        <v>64</v>
      </c>
      <c r="T125" s="5" t="s">
        <v>64</v>
      </c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5" t="s">
        <v>52</v>
      </c>
      <c r="AS125" s="5" t="s">
        <v>52</v>
      </c>
      <c r="AT125" s="1"/>
      <c r="AU125" s="5" t="s">
        <v>213</v>
      </c>
      <c r="AV125" s="1">
        <v>47</v>
      </c>
    </row>
    <row r="126" spans="1:48" ht="30" customHeight="1" x14ac:dyDescent="0.3">
      <c r="A126" s="8" t="s">
        <v>214</v>
      </c>
      <c r="B126" s="8" t="s">
        <v>215</v>
      </c>
      <c r="C126" s="8" t="s">
        <v>110</v>
      </c>
      <c r="D126" s="9">
        <v>12</v>
      </c>
      <c r="E126" s="10"/>
      <c r="F126" s="10"/>
      <c r="G126" s="10"/>
      <c r="H126" s="10"/>
      <c r="I126" s="10"/>
      <c r="J126" s="10"/>
      <c r="K126" s="10"/>
      <c r="L126" s="10"/>
      <c r="M126" s="8"/>
      <c r="N126" s="5" t="s">
        <v>216</v>
      </c>
      <c r="O126" s="5" t="s">
        <v>52</v>
      </c>
      <c r="P126" s="5" t="s">
        <v>52</v>
      </c>
      <c r="Q126" s="5" t="s">
        <v>208</v>
      </c>
      <c r="R126" s="5" t="s">
        <v>63</v>
      </c>
      <c r="S126" s="5" t="s">
        <v>64</v>
      </c>
      <c r="T126" s="5" t="s">
        <v>64</v>
      </c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5" t="s">
        <v>52</v>
      </c>
      <c r="AS126" s="5" t="s">
        <v>52</v>
      </c>
      <c r="AT126" s="1"/>
      <c r="AU126" s="5" t="s">
        <v>217</v>
      </c>
      <c r="AV126" s="1">
        <v>53</v>
      </c>
    </row>
    <row r="127" spans="1:48" ht="30" customHeight="1" x14ac:dyDescent="0.3">
      <c r="A127" s="8" t="s">
        <v>218</v>
      </c>
      <c r="B127" s="8" t="s">
        <v>219</v>
      </c>
      <c r="C127" s="8" t="s">
        <v>161</v>
      </c>
      <c r="D127" s="9">
        <v>12</v>
      </c>
      <c r="E127" s="10"/>
      <c r="F127" s="10"/>
      <c r="G127" s="10"/>
      <c r="H127" s="10"/>
      <c r="I127" s="10"/>
      <c r="J127" s="10"/>
      <c r="K127" s="10"/>
      <c r="L127" s="10"/>
      <c r="M127" s="8"/>
      <c r="N127" s="5" t="s">
        <v>220</v>
      </c>
      <c r="O127" s="5" t="s">
        <v>52</v>
      </c>
      <c r="P127" s="5" t="s">
        <v>52</v>
      </c>
      <c r="Q127" s="5" t="s">
        <v>208</v>
      </c>
      <c r="R127" s="5" t="s">
        <v>63</v>
      </c>
      <c r="S127" s="5" t="s">
        <v>64</v>
      </c>
      <c r="T127" s="5" t="s">
        <v>64</v>
      </c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5" t="s">
        <v>52</v>
      </c>
      <c r="AS127" s="5" t="s">
        <v>52</v>
      </c>
      <c r="AT127" s="1"/>
      <c r="AU127" s="5" t="s">
        <v>221</v>
      </c>
      <c r="AV127" s="1">
        <v>57</v>
      </c>
    </row>
    <row r="128" spans="1:48" ht="30" customHeight="1" x14ac:dyDescent="0.3">
      <c r="A128" s="8" t="s">
        <v>222</v>
      </c>
      <c r="B128" s="8" t="s">
        <v>223</v>
      </c>
      <c r="C128" s="8" t="s">
        <v>161</v>
      </c>
      <c r="D128" s="9">
        <v>24</v>
      </c>
      <c r="E128" s="10"/>
      <c r="F128" s="10"/>
      <c r="G128" s="10"/>
      <c r="H128" s="10"/>
      <c r="I128" s="10"/>
      <c r="J128" s="10"/>
      <c r="K128" s="10"/>
      <c r="L128" s="10"/>
      <c r="M128" s="8"/>
      <c r="N128" s="5" t="s">
        <v>224</v>
      </c>
      <c r="O128" s="5" t="s">
        <v>52</v>
      </c>
      <c r="P128" s="5" t="s">
        <v>52</v>
      </c>
      <c r="Q128" s="5" t="s">
        <v>208</v>
      </c>
      <c r="R128" s="5" t="s">
        <v>63</v>
      </c>
      <c r="S128" s="5" t="s">
        <v>64</v>
      </c>
      <c r="T128" s="5" t="s">
        <v>64</v>
      </c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5" t="s">
        <v>52</v>
      </c>
      <c r="AS128" s="5" t="s">
        <v>52</v>
      </c>
      <c r="AT128" s="1"/>
      <c r="AU128" s="5" t="s">
        <v>225</v>
      </c>
      <c r="AV128" s="1">
        <v>46</v>
      </c>
    </row>
    <row r="129" spans="1:48" ht="30" customHeight="1" x14ac:dyDescent="0.3">
      <c r="A129" s="8" t="s">
        <v>226</v>
      </c>
      <c r="B129" s="8" t="s">
        <v>227</v>
      </c>
      <c r="C129" s="8" t="s">
        <v>68</v>
      </c>
      <c r="D129" s="9">
        <v>3.8</v>
      </c>
      <c r="E129" s="10"/>
      <c r="F129" s="10"/>
      <c r="G129" s="10"/>
      <c r="H129" s="10"/>
      <c r="I129" s="10"/>
      <c r="J129" s="10"/>
      <c r="K129" s="10"/>
      <c r="L129" s="10"/>
      <c r="M129" s="8"/>
      <c r="N129" s="5" t="s">
        <v>228</v>
      </c>
      <c r="O129" s="5" t="s">
        <v>52</v>
      </c>
      <c r="P129" s="5" t="s">
        <v>52</v>
      </c>
      <c r="Q129" s="5" t="s">
        <v>208</v>
      </c>
      <c r="R129" s="5" t="s">
        <v>64</v>
      </c>
      <c r="S129" s="5" t="s">
        <v>64</v>
      </c>
      <c r="T129" s="5" t="s">
        <v>63</v>
      </c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5" t="s">
        <v>52</v>
      </c>
      <c r="AS129" s="5" t="s">
        <v>52</v>
      </c>
      <c r="AT129" s="1"/>
      <c r="AU129" s="5" t="s">
        <v>229</v>
      </c>
      <c r="AV129" s="1">
        <v>44</v>
      </c>
    </row>
    <row r="130" spans="1:48" ht="30" customHeight="1" x14ac:dyDescent="0.3">
      <c r="A130" s="8" t="s">
        <v>230</v>
      </c>
      <c r="B130" s="8" t="s">
        <v>231</v>
      </c>
      <c r="C130" s="8" t="s">
        <v>68</v>
      </c>
      <c r="D130" s="9">
        <v>3.8</v>
      </c>
      <c r="E130" s="10"/>
      <c r="F130" s="10"/>
      <c r="G130" s="10"/>
      <c r="H130" s="10"/>
      <c r="I130" s="10"/>
      <c r="J130" s="10"/>
      <c r="K130" s="10"/>
      <c r="L130" s="10"/>
      <c r="M130" s="8"/>
      <c r="N130" s="5" t="s">
        <v>232</v>
      </c>
      <c r="O130" s="5" t="s">
        <v>52</v>
      </c>
      <c r="P130" s="5" t="s">
        <v>52</v>
      </c>
      <c r="Q130" s="5" t="s">
        <v>208</v>
      </c>
      <c r="R130" s="5" t="s">
        <v>63</v>
      </c>
      <c r="S130" s="5" t="s">
        <v>64</v>
      </c>
      <c r="T130" s="5" t="s">
        <v>64</v>
      </c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5" t="s">
        <v>52</v>
      </c>
      <c r="AS130" s="5" t="s">
        <v>52</v>
      </c>
      <c r="AT130" s="1"/>
      <c r="AU130" s="5" t="s">
        <v>233</v>
      </c>
      <c r="AV130" s="1">
        <v>58</v>
      </c>
    </row>
    <row r="131" spans="1:48" ht="30" customHeight="1" x14ac:dyDescent="0.3">
      <c r="A131" s="8" t="s">
        <v>234</v>
      </c>
      <c r="B131" s="8" t="s">
        <v>235</v>
      </c>
      <c r="C131" s="8" t="s">
        <v>161</v>
      </c>
      <c r="D131" s="9">
        <v>12</v>
      </c>
      <c r="E131" s="10"/>
      <c r="F131" s="10"/>
      <c r="G131" s="10"/>
      <c r="H131" s="10"/>
      <c r="I131" s="10"/>
      <c r="J131" s="10"/>
      <c r="K131" s="10"/>
      <c r="L131" s="10"/>
      <c r="M131" s="8"/>
      <c r="N131" s="5" t="s">
        <v>236</v>
      </c>
      <c r="O131" s="5" t="s">
        <v>52</v>
      </c>
      <c r="P131" s="5" t="s">
        <v>52</v>
      </c>
      <c r="Q131" s="5" t="s">
        <v>208</v>
      </c>
      <c r="R131" s="5" t="s">
        <v>63</v>
      </c>
      <c r="S131" s="5" t="s">
        <v>64</v>
      </c>
      <c r="T131" s="5" t="s">
        <v>64</v>
      </c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5" t="s">
        <v>52</v>
      </c>
      <c r="AS131" s="5" t="s">
        <v>52</v>
      </c>
      <c r="AT131" s="1"/>
      <c r="AU131" s="5" t="s">
        <v>237</v>
      </c>
      <c r="AV131" s="1">
        <v>45</v>
      </c>
    </row>
    <row r="132" spans="1:48" ht="30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48" ht="30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48" ht="30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48" ht="30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48" ht="30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48" ht="30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48" ht="30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48" ht="30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48" ht="30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48" ht="30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48" ht="30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48" ht="30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48" ht="30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48" ht="30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48" ht="30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48" ht="30" customHeight="1" x14ac:dyDescent="0.3">
      <c r="A147" s="9" t="s">
        <v>71</v>
      </c>
      <c r="B147" s="9"/>
      <c r="C147" s="9"/>
      <c r="D147" s="9"/>
      <c r="E147" s="9"/>
      <c r="F147" s="10"/>
      <c r="G147" s="9"/>
      <c r="H147" s="10"/>
      <c r="I147" s="9"/>
      <c r="J147" s="10"/>
      <c r="K147" s="9"/>
      <c r="L147" s="10"/>
      <c r="M147" s="9"/>
      <c r="N147" t="s">
        <v>72</v>
      </c>
    </row>
    <row r="148" spans="1:48" ht="30" customHeight="1" x14ac:dyDescent="0.3">
      <c r="A148" s="8" t="s">
        <v>238</v>
      </c>
      <c r="B148" s="9" t="s">
        <v>58</v>
      </c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1"/>
      <c r="O148" s="1"/>
      <c r="P148" s="1"/>
      <c r="Q148" s="5" t="s">
        <v>239</v>
      </c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</row>
    <row r="149" spans="1:48" ht="30" customHeight="1" x14ac:dyDescent="0.3">
      <c r="A149" s="8" t="s">
        <v>240</v>
      </c>
      <c r="B149" s="8" t="s">
        <v>241</v>
      </c>
      <c r="C149" s="8" t="s">
        <v>68</v>
      </c>
      <c r="D149" s="9">
        <v>15</v>
      </c>
      <c r="E149" s="10"/>
      <c r="F149" s="10"/>
      <c r="G149" s="10"/>
      <c r="H149" s="10"/>
      <c r="I149" s="10"/>
      <c r="J149" s="10"/>
      <c r="K149" s="10"/>
      <c r="L149" s="10"/>
      <c r="M149" s="8"/>
      <c r="N149" s="5" t="s">
        <v>242</v>
      </c>
      <c r="O149" s="5" t="s">
        <v>52</v>
      </c>
      <c r="P149" s="5" t="s">
        <v>52</v>
      </c>
      <c r="Q149" s="5" t="s">
        <v>239</v>
      </c>
      <c r="R149" s="5" t="s">
        <v>63</v>
      </c>
      <c r="S149" s="5" t="s">
        <v>64</v>
      </c>
      <c r="T149" s="5" t="s">
        <v>64</v>
      </c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5" t="s">
        <v>52</v>
      </c>
      <c r="AS149" s="5" t="s">
        <v>52</v>
      </c>
      <c r="AT149" s="1"/>
      <c r="AU149" s="5" t="s">
        <v>243</v>
      </c>
      <c r="AV149" s="1">
        <v>60</v>
      </c>
    </row>
    <row r="150" spans="1:48" ht="30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48" ht="30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48" ht="30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48" ht="30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48" ht="30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48" ht="30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48" ht="30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48" ht="30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48" ht="30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48" ht="30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48" ht="30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48" ht="30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48" ht="30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48" ht="30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48" ht="30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48" ht="30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48" ht="30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48" ht="30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48" ht="30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48" ht="30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48" ht="30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48" ht="30" customHeight="1" x14ac:dyDescent="0.3">
      <c r="A171" s="9" t="s">
        <v>71</v>
      </c>
      <c r="B171" s="9"/>
      <c r="C171" s="9"/>
      <c r="D171" s="9"/>
      <c r="E171" s="9"/>
      <c r="F171" s="10"/>
      <c r="G171" s="9"/>
      <c r="H171" s="10"/>
      <c r="I171" s="9"/>
      <c r="J171" s="10"/>
      <c r="K171" s="9"/>
      <c r="L171" s="10"/>
      <c r="M171" s="9"/>
      <c r="N171" t="s">
        <v>72</v>
      </c>
    </row>
    <row r="172" spans="1:48" ht="30" customHeight="1" x14ac:dyDescent="0.3">
      <c r="A172" s="8" t="s">
        <v>244</v>
      </c>
      <c r="B172" s="9" t="s">
        <v>58</v>
      </c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1"/>
      <c r="O172" s="1"/>
      <c r="P172" s="1"/>
      <c r="Q172" s="5" t="s">
        <v>245</v>
      </c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</row>
    <row r="173" spans="1:48" ht="30" customHeight="1" x14ac:dyDescent="0.3">
      <c r="A173" s="8" t="s">
        <v>246</v>
      </c>
      <c r="B173" s="8" t="s">
        <v>247</v>
      </c>
      <c r="C173" s="8" t="s">
        <v>68</v>
      </c>
      <c r="D173" s="9">
        <v>43.5</v>
      </c>
      <c r="E173" s="10"/>
      <c r="F173" s="10"/>
      <c r="G173" s="10"/>
      <c r="H173" s="10"/>
      <c r="I173" s="10"/>
      <c r="J173" s="10"/>
      <c r="K173" s="10"/>
      <c r="L173" s="10"/>
      <c r="M173" s="8"/>
      <c r="N173" s="5" t="s">
        <v>248</v>
      </c>
      <c r="O173" s="5" t="s">
        <v>52</v>
      </c>
      <c r="P173" s="5" t="s">
        <v>52</v>
      </c>
      <c r="Q173" s="5" t="s">
        <v>245</v>
      </c>
      <c r="R173" s="5" t="s">
        <v>63</v>
      </c>
      <c r="S173" s="5" t="s">
        <v>64</v>
      </c>
      <c r="T173" s="5" t="s">
        <v>64</v>
      </c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5" t="s">
        <v>52</v>
      </c>
      <c r="AS173" s="5" t="s">
        <v>52</v>
      </c>
      <c r="AT173" s="1"/>
      <c r="AU173" s="5" t="s">
        <v>249</v>
      </c>
      <c r="AV173" s="1">
        <v>63</v>
      </c>
    </row>
    <row r="174" spans="1:48" ht="30" customHeight="1" x14ac:dyDescent="0.3">
      <c r="A174" s="8" t="s">
        <v>250</v>
      </c>
      <c r="B174" s="8" t="s">
        <v>52</v>
      </c>
      <c r="C174" s="8" t="s">
        <v>68</v>
      </c>
      <c r="D174" s="9">
        <v>8.8000000000000007</v>
      </c>
      <c r="E174" s="10"/>
      <c r="F174" s="10"/>
      <c r="G174" s="10"/>
      <c r="H174" s="10"/>
      <c r="I174" s="10"/>
      <c r="J174" s="10"/>
      <c r="K174" s="10"/>
      <c r="L174" s="10"/>
      <c r="M174" s="8"/>
      <c r="N174" s="5" t="s">
        <v>251</v>
      </c>
      <c r="O174" s="5" t="s">
        <v>52</v>
      </c>
      <c r="P174" s="5" t="s">
        <v>52</v>
      </c>
      <c r="Q174" s="5" t="s">
        <v>245</v>
      </c>
      <c r="R174" s="5" t="s">
        <v>63</v>
      </c>
      <c r="S174" s="5" t="s">
        <v>64</v>
      </c>
      <c r="T174" s="5" t="s">
        <v>64</v>
      </c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5" t="s">
        <v>52</v>
      </c>
      <c r="AS174" s="5" t="s">
        <v>52</v>
      </c>
      <c r="AT174" s="1"/>
      <c r="AU174" s="5" t="s">
        <v>252</v>
      </c>
      <c r="AV174" s="1">
        <v>64</v>
      </c>
    </row>
    <row r="175" spans="1:48" ht="30" customHeight="1" x14ac:dyDescent="0.3">
      <c r="A175" s="8" t="s">
        <v>253</v>
      </c>
      <c r="B175" s="8" t="s">
        <v>254</v>
      </c>
      <c r="C175" s="8" t="s">
        <v>68</v>
      </c>
      <c r="D175" s="9">
        <v>1.7</v>
      </c>
      <c r="E175" s="10"/>
      <c r="F175" s="10"/>
      <c r="G175" s="10"/>
      <c r="H175" s="10"/>
      <c r="I175" s="10"/>
      <c r="J175" s="10"/>
      <c r="K175" s="10"/>
      <c r="L175" s="10"/>
      <c r="M175" s="8"/>
      <c r="N175" s="5" t="s">
        <v>255</v>
      </c>
      <c r="O175" s="5" t="s">
        <v>52</v>
      </c>
      <c r="P175" s="5" t="s">
        <v>52</v>
      </c>
      <c r="Q175" s="5" t="s">
        <v>245</v>
      </c>
      <c r="R175" s="5" t="s">
        <v>63</v>
      </c>
      <c r="S175" s="5" t="s">
        <v>64</v>
      </c>
      <c r="T175" s="5" t="s">
        <v>64</v>
      </c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5" t="s">
        <v>52</v>
      </c>
      <c r="AS175" s="5" t="s">
        <v>52</v>
      </c>
      <c r="AT175" s="1"/>
      <c r="AU175" s="5" t="s">
        <v>256</v>
      </c>
      <c r="AV175" s="1">
        <v>65</v>
      </c>
    </row>
    <row r="176" spans="1:48" ht="30" customHeight="1" x14ac:dyDescent="0.3">
      <c r="A176" s="8" t="s">
        <v>257</v>
      </c>
      <c r="B176" s="8" t="s">
        <v>258</v>
      </c>
      <c r="C176" s="8" t="s">
        <v>259</v>
      </c>
      <c r="D176" s="9">
        <v>1.3</v>
      </c>
      <c r="E176" s="10"/>
      <c r="F176" s="10"/>
      <c r="G176" s="10"/>
      <c r="H176" s="10"/>
      <c r="I176" s="10"/>
      <c r="J176" s="10"/>
      <c r="K176" s="10"/>
      <c r="L176" s="10"/>
      <c r="M176" s="8"/>
      <c r="N176" s="5" t="s">
        <v>260</v>
      </c>
      <c r="O176" s="5" t="s">
        <v>52</v>
      </c>
      <c r="P176" s="5" t="s">
        <v>52</v>
      </c>
      <c r="Q176" s="5" t="s">
        <v>245</v>
      </c>
      <c r="R176" s="5" t="s">
        <v>63</v>
      </c>
      <c r="S176" s="5" t="s">
        <v>64</v>
      </c>
      <c r="T176" s="5" t="s">
        <v>64</v>
      </c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5" t="s">
        <v>52</v>
      </c>
      <c r="AS176" s="5" t="s">
        <v>52</v>
      </c>
      <c r="AT176" s="1"/>
      <c r="AU176" s="5" t="s">
        <v>261</v>
      </c>
      <c r="AV176" s="1">
        <v>94</v>
      </c>
    </row>
    <row r="177" spans="1:13" ht="30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30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30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30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30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30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30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30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30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30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30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30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30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30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30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30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48" ht="30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48" ht="30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48" ht="30" customHeight="1" x14ac:dyDescent="0.3">
      <c r="A195" s="9" t="s">
        <v>71</v>
      </c>
      <c r="B195" s="9"/>
      <c r="C195" s="9"/>
      <c r="D195" s="9"/>
      <c r="E195" s="9"/>
      <c r="F195" s="10"/>
      <c r="G195" s="9"/>
      <c r="H195" s="10"/>
      <c r="I195" s="9"/>
      <c r="J195" s="10"/>
      <c r="K195" s="9"/>
      <c r="L195" s="10"/>
      <c r="M195" s="9"/>
      <c r="N195" t="s">
        <v>72</v>
      </c>
    </row>
    <row r="196" spans="1:48" ht="30" customHeight="1" x14ac:dyDescent="0.3">
      <c r="A196" s="8" t="s">
        <v>262</v>
      </c>
      <c r="B196" s="9" t="s">
        <v>58</v>
      </c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1"/>
      <c r="O196" s="1"/>
      <c r="P196" s="1"/>
      <c r="Q196" s="5" t="s">
        <v>263</v>
      </c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</row>
    <row r="197" spans="1:48" ht="30" customHeight="1" x14ac:dyDescent="0.3">
      <c r="A197" s="8" t="s">
        <v>264</v>
      </c>
      <c r="B197" s="8" t="s">
        <v>265</v>
      </c>
      <c r="C197" s="8" t="s">
        <v>266</v>
      </c>
      <c r="D197" s="9">
        <v>1</v>
      </c>
      <c r="E197" s="10"/>
      <c r="F197" s="10"/>
      <c r="G197" s="10"/>
      <c r="H197" s="10"/>
      <c r="I197" s="10"/>
      <c r="J197" s="10"/>
      <c r="K197" s="10"/>
      <c r="L197" s="10"/>
      <c r="M197" s="8"/>
      <c r="N197" s="5" t="s">
        <v>267</v>
      </c>
      <c r="O197" s="5" t="s">
        <v>52</v>
      </c>
      <c r="P197" s="5" t="s">
        <v>52</v>
      </c>
      <c r="Q197" s="5" t="s">
        <v>263</v>
      </c>
      <c r="R197" s="5" t="s">
        <v>64</v>
      </c>
      <c r="S197" s="5" t="s">
        <v>64</v>
      </c>
      <c r="T197" s="5" t="s">
        <v>63</v>
      </c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5" t="s">
        <v>52</v>
      </c>
      <c r="AS197" s="5" t="s">
        <v>52</v>
      </c>
      <c r="AT197" s="1"/>
      <c r="AU197" s="5" t="s">
        <v>268</v>
      </c>
      <c r="AV197" s="1">
        <v>97</v>
      </c>
    </row>
    <row r="198" spans="1:48" ht="30" customHeight="1" x14ac:dyDescent="0.3">
      <c r="A198" s="8" t="s">
        <v>269</v>
      </c>
      <c r="B198" s="8" t="s">
        <v>270</v>
      </c>
      <c r="C198" s="8" t="s">
        <v>271</v>
      </c>
      <c r="D198" s="9">
        <v>0.1</v>
      </c>
      <c r="E198" s="10"/>
      <c r="F198" s="10"/>
      <c r="G198" s="10"/>
      <c r="H198" s="10"/>
      <c r="I198" s="10"/>
      <c r="J198" s="10"/>
      <c r="K198" s="10"/>
      <c r="L198" s="10"/>
      <c r="M198" s="8"/>
      <c r="N198" s="5" t="s">
        <v>272</v>
      </c>
      <c r="O198" s="5" t="s">
        <v>52</v>
      </c>
      <c r="P198" s="5" t="s">
        <v>52</v>
      </c>
      <c r="Q198" s="5" t="s">
        <v>263</v>
      </c>
      <c r="R198" s="5" t="s">
        <v>64</v>
      </c>
      <c r="S198" s="5" t="s">
        <v>64</v>
      </c>
      <c r="T198" s="5" t="s">
        <v>63</v>
      </c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5" t="s">
        <v>52</v>
      </c>
      <c r="AS198" s="5" t="s">
        <v>52</v>
      </c>
      <c r="AT198" s="1"/>
      <c r="AU198" s="5" t="s">
        <v>273</v>
      </c>
      <c r="AV198" s="1">
        <v>98</v>
      </c>
    </row>
    <row r="199" spans="1:48" ht="30" customHeight="1" x14ac:dyDescent="0.3">
      <c r="A199" s="8" t="s">
        <v>274</v>
      </c>
      <c r="B199" s="8" t="s">
        <v>275</v>
      </c>
      <c r="C199" s="8" t="s">
        <v>266</v>
      </c>
      <c r="D199" s="9">
        <v>1</v>
      </c>
      <c r="E199" s="10"/>
      <c r="F199" s="10"/>
      <c r="G199" s="10"/>
      <c r="H199" s="10"/>
      <c r="I199" s="10"/>
      <c r="J199" s="10"/>
      <c r="K199" s="10"/>
      <c r="L199" s="10"/>
      <c r="M199" s="8"/>
      <c r="N199" s="5" t="s">
        <v>276</v>
      </c>
      <c r="O199" s="5" t="s">
        <v>52</v>
      </c>
      <c r="P199" s="5" t="s">
        <v>52</v>
      </c>
      <c r="Q199" s="5" t="s">
        <v>263</v>
      </c>
      <c r="R199" s="5" t="s">
        <v>64</v>
      </c>
      <c r="S199" s="5" t="s">
        <v>63</v>
      </c>
      <c r="T199" s="5" t="s">
        <v>64</v>
      </c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5" t="s">
        <v>52</v>
      </c>
      <c r="AS199" s="5" t="s">
        <v>52</v>
      </c>
      <c r="AT199" s="1"/>
      <c r="AU199" s="5" t="s">
        <v>277</v>
      </c>
      <c r="AV199" s="1">
        <v>99</v>
      </c>
    </row>
    <row r="200" spans="1:48" ht="30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48" ht="30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48" ht="30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48" ht="30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48" ht="30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48" ht="30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48" ht="30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48" ht="30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48" ht="30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48" ht="30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48" ht="30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48" ht="30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48" ht="30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48" ht="30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48" ht="30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48" ht="30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48" ht="30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48" ht="30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48" ht="30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48" ht="30" customHeight="1" x14ac:dyDescent="0.3">
      <c r="A219" s="9" t="s">
        <v>71</v>
      </c>
      <c r="B219" s="9"/>
      <c r="C219" s="9"/>
      <c r="D219" s="9"/>
      <c r="E219" s="9"/>
      <c r="F219" s="10"/>
      <c r="G219" s="9"/>
      <c r="H219" s="10"/>
      <c r="I219" s="9"/>
      <c r="J219" s="10"/>
      <c r="K219" s="9"/>
      <c r="L219" s="10"/>
      <c r="M219" s="9"/>
      <c r="N219" t="s">
        <v>72</v>
      </c>
    </row>
    <row r="220" spans="1:48" ht="30" customHeight="1" x14ac:dyDescent="0.3">
      <c r="A220" s="8" t="s">
        <v>278</v>
      </c>
      <c r="B220" s="9" t="s">
        <v>58</v>
      </c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1"/>
      <c r="O220" s="1"/>
      <c r="P220" s="1"/>
      <c r="Q220" s="5" t="s">
        <v>279</v>
      </c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</row>
    <row r="221" spans="1:48" ht="30" customHeight="1" x14ac:dyDescent="0.3">
      <c r="A221" s="8" t="s">
        <v>281</v>
      </c>
      <c r="B221" s="8" t="s">
        <v>282</v>
      </c>
      <c r="C221" s="8" t="s">
        <v>259</v>
      </c>
      <c r="D221" s="9">
        <v>1.3</v>
      </c>
      <c r="E221" s="10"/>
      <c r="F221" s="10"/>
      <c r="G221" s="10"/>
      <c r="H221" s="10"/>
      <c r="I221" s="10"/>
      <c r="J221" s="10"/>
      <c r="K221" s="10"/>
      <c r="L221" s="10"/>
      <c r="M221" s="8"/>
      <c r="N221" s="5" t="s">
        <v>283</v>
      </c>
      <c r="O221" s="5" t="s">
        <v>52</v>
      </c>
      <c r="P221" s="5" t="s">
        <v>52</v>
      </c>
      <c r="Q221" s="5" t="s">
        <v>279</v>
      </c>
      <c r="R221" s="5" t="s">
        <v>63</v>
      </c>
      <c r="S221" s="5" t="s">
        <v>64</v>
      </c>
      <c r="T221" s="5" t="s">
        <v>64</v>
      </c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5" t="s">
        <v>52</v>
      </c>
      <c r="AS221" s="5" t="s">
        <v>52</v>
      </c>
      <c r="AT221" s="1"/>
      <c r="AU221" s="5" t="s">
        <v>284</v>
      </c>
      <c r="AV221" s="1">
        <v>93</v>
      </c>
    </row>
    <row r="222" spans="1:48" ht="30" customHeight="1" x14ac:dyDescent="0.3">
      <c r="A222" s="8" t="s">
        <v>285</v>
      </c>
      <c r="B222" s="8" t="s">
        <v>286</v>
      </c>
      <c r="C222" s="8" t="s">
        <v>259</v>
      </c>
      <c r="D222" s="9">
        <v>1.3</v>
      </c>
      <c r="E222" s="10"/>
      <c r="F222" s="10"/>
      <c r="G222" s="10"/>
      <c r="H222" s="10"/>
      <c r="I222" s="10"/>
      <c r="J222" s="10"/>
      <c r="K222" s="10"/>
      <c r="L222" s="10"/>
      <c r="M222" s="8"/>
      <c r="N222" s="5" t="s">
        <v>287</v>
      </c>
      <c r="O222" s="5" t="s">
        <v>52</v>
      </c>
      <c r="P222" s="5" t="s">
        <v>52</v>
      </c>
      <c r="Q222" s="5" t="s">
        <v>279</v>
      </c>
      <c r="R222" s="5" t="s">
        <v>63</v>
      </c>
      <c r="S222" s="5" t="s">
        <v>64</v>
      </c>
      <c r="T222" s="5" t="s">
        <v>64</v>
      </c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5" t="s">
        <v>52</v>
      </c>
      <c r="AS222" s="5" t="s">
        <v>52</v>
      </c>
      <c r="AT222" s="1"/>
      <c r="AU222" s="5" t="s">
        <v>288</v>
      </c>
      <c r="AV222" s="1">
        <v>95</v>
      </c>
    </row>
    <row r="223" spans="1:48" ht="30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48" ht="30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30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30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30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30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30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30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30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30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30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30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30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30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</row>
    <row r="237" spans="1:13" ht="30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</row>
    <row r="238" spans="1:13" ht="30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</row>
    <row r="239" spans="1:13" ht="30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</row>
    <row r="240" spans="1:13" ht="30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</row>
    <row r="241" spans="1:48" ht="30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</row>
    <row r="242" spans="1:48" ht="30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</row>
    <row r="243" spans="1:48" ht="30" customHeight="1" x14ac:dyDescent="0.3">
      <c r="A243" s="9" t="s">
        <v>71</v>
      </c>
      <c r="B243" s="9"/>
      <c r="C243" s="9"/>
      <c r="D243" s="9"/>
      <c r="E243" s="9"/>
      <c r="F243" s="10"/>
      <c r="G243" s="9"/>
      <c r="H243" s="10"/>
      <c r="I243" s="9"/>
      <c r="J243" s="10"/>
      <c r="K243" s="9"/>
      <c r="L243" s="10"/>
      <c r="M243" s="9"/>
      <c r="N243" t="s">
        <v>72</v>
      </c>
    </row>
    <row r="244" spans="1:48" ht="30" customHeight="1" x14ac:dyDescent="0.3">
      <c r="A244" s="8" t="s">
        <v>289</v>
      </c>
      <c r="B244" s="9" t="s">
        <v>58</v>
      </c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1"/>
      <c r="O244" s="1"/>
      <c r="P244" s="1"/>
      <c r="Q244" s="5" t="s">
        <v>290</v>
      </c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</row>
    <row r="245" spans="1:48" ht="30" customHeight="1" x14ac:dyDescent="0.3">
      <c r="A245" s="8" t="s">
        <v>85</v>
      </c>
      <c r="B245" s="8" t="s">
        <v>86</v>
      </c>
      <c r="C245" s="8" t="s">
        <v>68</v>
      </c>
      <c r="D245" s="9">
        <v>255</v>
      </c>
      <c r="E245" s="10"/>
      <c r="F245" s="10"/>
      <c r="G245" s="10"/>
      <c r="H245" s="10"/>
      <c r="I245" s="10"/>
      <c r="J245" s="10"/>
      <c r="K245" s="10"/>
      <c r="L245" s="10"/>
      <c r="M245" s="8"/>
      <c r="N245" s="5" t="s">
        <v>88</v>
      </c>
      <c r="O245" s="5" t="s">
        <v>52</v>
      </c>
      <c r="P245" s="5" t="s">
        <v>52</v>
      </c>
      <c r="Q245" s="5" t="s">
        <v>290</v>
      </c>
      <c r="R245" s="5" t="s">
        <v>64</v>
      </c>
      <c r="S245" s="5" t="s">
        <v>64</v>
      </c>
      <c r="T245" s="5" t="s">
        <v>63</v>
      </c>
      <c r="U245" s="1"/>
      <c r="V245" s="1"/>
      <c r="W245" s="1"/>
      <c r="X245" s="1">
        <v>1</v>
      </c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5" t="s">
        <v>52</v>
      </c>
      <c r="AS245" s="5" t="s">
        <v>52</v>
      </c>
      <c r="AT245" s="1"/>
      <c r="AU245" s="5" t="s">
        <v>293</v>
      </c>
      <c r="AV245" s="1">
        <v>90</v>
      </c>
    </row>
    <row r="246" spans="1:48" ht="30" customHeight="1" x14ac:dyDescent="0.3">
      <c r="A246" s="8" t="s">
        <v>294</v>
      </c>
      <c r="B246" s="8" t="s">
        <v>295</v>
      </c>
      <c r="C246" s="8" t="s">
        <v>95</v>
      </c>
      <c r="D246" s="9">
        <v>1</v>
      </c>
      <c r="E246" s="10"/>
      <c r="F246" s="10"/>
      <c r="G246" s="10"/>
      <c r="H246" s="10"/>
      <c r="I246" s="10"/>
      <c r="J246" s="10"/>
      <c r="K246" s="10"/>
      <c r="L246" s="10"/>
      <c r="M246" s="8"/>
      <c r="N246" s="5" t="s">
        <v>296</v>
      </c>
      <c r="O246" s="5" t="s">
        <v>52</v>
      </c>
      <c r="P246" s="5" t="s">
        <v>52</v>
      </c>
      <c r="Q246" s="5" t="s">
        <v>290</v>
      </c>
      <c r="R246" s="5" t="s">
        <v>64</v>
      </c>
      <c r="S246" s="5" t="s">
        <v>64</v>
      </c>
      <c r="T246" s="5" t="s">
        <v>64</v>
      </c>
      <c r="U246" s="1">
        <v>0</v>
      </c>
      <c r="V246" s="1">
        <v>0</v>
      </c>
      <c r="W246" s="1">
        <v>5.4000000000000003E-3</v>
      </c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5" t="s">
        <v>52</v>
      </c>
      <c r="AS246" s="5" t="s">
        <v>52</v>
      </c>
      <c r="AT246" s="1"/>
      <c r="AU246" s="5" t="s">
        <v>297</v>
      </c>
      <c r="AV246" s="1">
        <v>91</v>
      </c>
    </row>
    <row r="247" spans="1:48" ht="30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</row>
    <row r="248" spans="1:48" ht="30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</row>
    <row r="249" spans="1:48" ht="30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</row>
    <row r="250" spans="1:48" ht="30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</row>
    <row r="251" spans="1:48" ht="30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</row>
    <row r="252" spans="1:48" ht="30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</row>
    <row r="253" spans="1:48" ht="30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</row>
    <row r="254" spans="1:48" ht="30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</row>
    <row r="255" spans="1:48" ht="30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</row>
    <row r="256" spans="1:48" ht="30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</row>
    <row r="257" spans="1:48" ht="30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</row>
    <row r="258" spans="1:48" ht="30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</row>
    <row r="259" spans="1:48" ht="30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</row>
    <row r="260" spans="1:48" ht="30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</row>
    <row r="261" spans="1:48" ht="30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</row>
    <row r="262" spans="1:48" ht="30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</row>
    <row r="263" spans="1:48" ht="30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</row>
    <row r="264" spans="1:48" ht="30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</row>
    <row r="265" spans="1:48" ht="30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</row>
    <row r="266" spans="1:48" ht="30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</row>
    <row r="267" spans="1:48" ht="30" customHeight="1" x14ac:dyDescent="0.3">
      <c r="A267" s="9" t="s">
        <v>71</v>
      </c>
      <c r="B267" s="9"/>
      <c r="C267" s="9"/>
      <c r="D267" s="9"/>
      <c r="E267" s="9"/>
      <c r="F267" s="10"/>
      <c r="G267" s="9"/>
      <c r="H267" s="10"/>
      <c r="I267" s="9"/>
      <c r="J267" s="10"/>
      <c r="K267" s="9"/>
      <c r="L267" s="10"/>
      <c r="M267" s="9"/>
      <c r="N267" t="s">
        <v>72</v>
      </c>
    </row>
    <row r="268" spans="1:48" ht="30" customHeight="1" x14ac:dyDescent="0.3">
      <c r="A268" s="8" t="s">
        <v>298</v>
      </c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1"/>
      <c r="O268" s="1"/>
      <c r="P268" s="1"/>
      <c r="Q268" s="5" t="s">
        <v>299</v>
      </c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</row>
    <row r="269" spans="1:48" ht="30" customHeight="1" x14ac:dyDescent="0.3">
      <c r="A269" s="8" t="s">
        <v>300</v>
      </c>
      <c r="B269" s="8" t="s">
        <v>52</v>
      </c>
      <c r="C269" s="8" t="s">
        <v>95</v>
      </c>
      <c r="D269" s="9">
        <v>1</v>
      </c>
      <c r="E269" s="10"/>
      <c r="F269" s="10"/>
      <c r="G269" s="10"/>
      <c r="H269" s="10"/>
      <c r="I269" s="10"/>
      <c r="J269" s="10"/>
      <c r="K269" s="10"/>
      <c r="L269" s="10"/>
      <c r="M269" s="8"/>
      <c r="N269" s="5" t="s">
        <v>301</v>
      </c>
      <c r="O269" s="5" t="s">
        <v>52</v>
      </c>
      <c r="P269" s="5" t="s">
        <v>52</v>
      </c>
      <c r="Q269" s="5" t="s">
        <v>299</v>
      </c>
      <c r="R269" s="5" t="s">
        <v>64</v>
      </c>
      <c r="S269" s="5" t="s">
        <v>64</v>
      </c>
      <c r="T269" s="5" t="s">
        <v>63</v>
      </c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5" t="s">
        <v>52</v>
      </c>
      <c r="AS269" s="5" t="s">
        <v>52</v>
      </c>
      <c r="AT269" s="1"/>
      <c r="AU269" s="5" t="s">
        <v>302</v>
      </c>
      <c r="AV269" s="1">
        <v>78</v>
      </c>
    </row>
    <row r="270" spans="1:48" ht="30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</row>
    <row r="271" spans="1:48" ht="30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</row>
    <row r="272" spans="1:48" ht="30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</row>
    <row r="273" spans="1:13" ht="30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</row>
    <row r="274" spans="1:13" ht="30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</row>
    <row r="275" spans="1:13" ht="30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</row>
    <row r="276" spans="1:13" ht="30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</row>
    <row r="277" spans="1:13" ht="30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</row>
    <row r="278" spans="1:13" ht="30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</row>
    <row r="279" spans="1:13" ht="30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</row>
    <row r="280" spans="1:13" ht="30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</row>
    <row r="281" spans="1:13" ht="30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</row>
    <row r="282" spans="1:13" ht="30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</row>
    <row r="283" spans="1:13" ht="30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</row>
    <row r="284" spans="1:13" ht="30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</row>
    <row r="285" spans="1:13" ht="30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</row>
    <row r="286" spans="1:13" ht="30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</row>
    <row r="287" spans="1:13" ht="30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</row>
    <row r="288" spans="1:13" ht="30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</row>
    <row r="289" spans="1:14" ht="30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</row>
    <row r="290" spans="1:14" ht="30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</row>
    <row r="291" spans="1:14" ht="30" customHeight="1" x14ac:dyDescent="0.3">
      <c r="A291" s="9" t="s">
        <v>71</v>
      </c>
      <c r="B291" s="9"/>
      <c r="C291" s="9"/>
      <c r="D291" s="9"/>
      <c r="E291" s="9"/>
      <c r="F291" s="10"/>
      <c r="G291" s="9"/>
      <c r="H291" s="10"/>
      <c r="I291" s="9"/>
      <c r="J291" s="10"/>
      <c r="K291" s="9"/>
      <c r="L291" s="10"/>
      <c r="M291" s="9"/>
      <c r="N291" t="s">
        <v>72</v>
      </c>
    </row>
  </sheetData>
  <mergeCells count="45">
    <mergeCell ref="AR2:AR3"/>
    <mergeCell ref="AS2:AS3"/>
    <mergeCell ref="AT2:AT3"/>
    <mergeCell ref="AU2:AU3"/>
    <mergeCell ref="AV2:AV3"/>
    <mergeCell ref="AQ2:AQ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E2:AE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S2:S3"/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P2:P3"/>
    <mergeCell ref="Q2:Q3"/>
    <mergeCell ref="R2:R3"/>
  </mergeCells>
  <phoneticPr fontId="3" type="noConversion"/>
  <pageMargins left="0.78740157480314954" right="0" top="0.39370078740157477" bottom="0.39370078740157477" header="0" footer="0"/>
  <pageSetup paperSize="9" scale="64" fitToHeight="0" orientation="landscape" r:id="rId1"/>
  <rowBreaks count="11" manualBreakCount="11">
    <brk id="27" max="16383" man="1"/>
    <brk id="51" max="16383" man="1"/>
    <brk id="99" max="16383" man="1"/>
    <brk id="123" max="16383" man="1"/>
    <brk id="147" max="16383" man="1"/>
    <brk id="171" max="16383" man="1"/>
    <brk id="195" max="16383" man="1"/>
    <brk id="219" max="16383" man="1"/>
    <brk id="243" max="16383" man="1"/>
    <brk id="267" max="16383" man="1"/>
    <brk id="2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9"/>
  <sheetViews>
    <sheetView topLeftCell="B1" workbookViewId="0">
      <selection activeCell="A2" sqref="A2:X2"/>
    </sheetView>
  </sheetViews>
  <sheetFormatPr defaultRowHeight="16.5" x14ac:dyDescent="0.3"/>
  <cols>
    <col min="1" max="1" width="21.625" hidden="1" customWidth="1"/>
    <col min="2" max="3" width="30.5" bestFit="1" customWidth="1"/>
    <col min="4" max="4" width="5.5" bestFit="1" customWidth="1"/>
    <col min="5" max="5" width="11.625" bestFit="1" customWidth="1"/>
    <col min="6" max="6" width="6.625" bestFit="1" customWidth="1"/>
    <col min="7" max="7" width="13.875" bestFit="1" customWidth="1"/>
    <col min="8" max="8" width="6.625" bestFit="1" customWidth="1"/>
    <col min="9" max="9" width="11.625" bestFit="1" customWidth="1"/>
    <col min="10" max="10" width="6.625" bestFit="1" customWidth="1"/>
    <col min="11" max="11" width="13.875" bestFit="1" customWidth="1"/>
    <col min="12" max="12" width="6.625" bestFit="1" customWidth="1"/>
    <col min="13" max="13" width="13.875" bestFit="1" customWidth="1"/>
    <col min="14" max="14" width="6.625" bestFit="1" customWidth="1"/>
    <col min="15" max="16" width="13.875" bestFit="1" customWidth="1"/>
    <col min="17" max="17" width="11.25" bestFit="1" customWidth="1"/>
    <col min="18" max="18" width="10.5" bestFit="1" customWidth="1"/>
    <col min="19" max="20" width="9.25" bestFit="1" customWidth="1"/>
    <col min="21" max="22" width="11.625" bestFit="1" customWidth="1"/>
    <col min="23" max="23" width="8.5" bestFit="1" customWidth="1"/>
    <col min="24" max="24" width="11.625" bestFit="1" customWidth="1"/>
    <col min="25" max="26" width="9" hidden="1" customWidth="1"/>
    <col min="27" max="27" width="11" hidden="1" customWidth="1"/>
    <col min="28" max="28" width="9" hidden="1" customWidth="1"/>
  </cols>
  <sheetData>
    <row r="1" spans="1:28" ht="30" customHeight="1" x14ac:dyDescent="0.3">
      <c r="A1" s="25" t="s">
        <v>537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8" ht="30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spans="1:28" ht="30" customHeight="1" x14ac:dyDescent="0.3">
      <c r="A3" s="27" t="s">
        <v>303</v>
      </c>
      <c r="B3" s="27" t="s">
        <v>2</v>
      </c>
      <c r="C3" s="27" t="s">
        <v>535</v>
      </c>
      <c r="D3" s="27" t="s">
        <v>4</v>
      </c>
      <c r="E3" s="27" t="s">
        <v>6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 t="s">
        <v>304</v>
      </c>
      <c r="Q3" s="27" t="s">
        <v>305</v>
      </c>
      <c r="R3" s="27"/>
      <c r="S3" s="27"/>
      <c r="T3" s="27"/>
      <c r="U3" s="27"/>
      <c r="V3" s="27"/>
      <c r="W3" s="27" t="s">
        <v>306</v>
      </c>
      <c r="X3" s="27" t="s">
        <v>12</v>
      </c>
      <c r="Y3" s="29" t="s">
        <v>545</v>
      </c>
      <c r="Z3" s="29" t="s">
        <v>546</v>
      </c>
      <c r="AA3" s="29" t="s">
        <v>547</v>
      </c>
      <c r="AB3" s="29" t="s">
        <v>48</v>
      </c>
    </row>
    <row r="4" spans="1:28" ht="30" customHeight="1" x14ac:dyDescent="0.3">
      <c r="A4" s="27"/>
      <c r="B4" s="27"/>
      <c r="C4" s="27"/>
      <c r="D4" s="27"/>
      <c r="E4" s="3" t="s">
        <v>538</v>
      </c>
      <c r="F4" s="3" t="s">
        <v>539</v>
      </c>
      <c r="G4" s="3" t="s">
        <v>540</v>
      </c>
      <c r="H4" s="3" t="s">
        <v>539</v>
      </c>
      <c r="I4" s="3" t="s">
        <v>541</v>
      </c>
      <c r="J4" s="3" t="s">
        <v>539</v>
      </c>
      <c r="K4" s="3" t="s">
        <v>542</v>
      </c>
      <c r="L4" s="3" t="s">
        <v>539</v>
      </c>
      <c r="M4" s="3" t="s">
        <v>543</v>
      </c>
      <c r="N4" s="3" t="s">
        <v>539</v>
      </c>
      <c r="O4" s="3" t="s">
        <v>544</v>
      </c>
      <c r="P4" s="27"/>
      <c r="Q4" s="3" t="s">
        <v>538</v>
      </c>
      <c r="R4" s="3" t="s">
        <v>540</v>
      </c>
      <c r="S4" s="3" t="s">
        <v>541</v>
      </c>
      <c r="T4" s="3" t="s">
        <v>542</v>
      </c>
      <c r="U4" s="3" t="s">
        <v>543</v>
      </c>
      <c r="V4" s="3" t="s">
        <v>544</v>
      </c>
      <c r="W4" s="27"/>
      <c r="X4" s="27"/>
      <c r="Y4" s="29"/>
      <c r="Z4" s="29"/>
      <c r="AA4" s="29"/>
      <c r="AB4" s="29"/>
    </row>
    <row r="5" spans="1:28" ht="30" customHeight="1" x14ac:dyDescent="0.3">
      <c r="A5" s="8" t="s">
        <v>527</v>
      </c>
      <c r="B5" s="8" t="s">
        <v>526</v>
      </c>
      <c r="C5" s="8" t="s">
        <v>525</v>
      </c>
      <c r="D5" s="12" t="s">
        <v>61</v>
      </c>
      <c r="E5" s="13"/>
      <c r="F5" s="8"/>
      <c r="G5" s="13"/>
      <c r="H5" s="8"/>
      <c r="I5" s="13"/>
      <c r="J5" s="8"/>
      <c r="K5" s="13"/>
      <c r="L5" s="8"/>
      <c r="M5" s="13"/>
      <c r="N5" s="8"/>
      <c r="O5" s="13"/>
      <c r="P5" s="13"/>
      <c r="Q5" s="13"/>
      <c r="R5" s="13"/>
      <c r="S5" s="13"/>
      <c r="T5" s="13"/>
      <c r="U5" s="13"/>
      <c r="V5" s="13"/>
      <c r="W5" s="8" t="s">
        <v>548</v>
      </c>
      <c r="X5" s="8" t="s">
        <v>508</v>
      </c>
      <c r="Y5" s="5" t="s">
        <v>52</v>
      </c>
      <c r="Z5" s="5" t="s">
        <v>52</v>
      </c>
      <c r="AA5" s="14"/>
      <c r="AB5" s="5" t="s">
        <v>52</v>
      </c>
    </row>
    <row r="6" spans="1:28" ht="30" customHeight="1" x14ac:dyDescent="0.3">
      <c r="A6" s="8" t="s">
        <v>509</v>
      </c>
      <c r="B6" s="8" t="s">
        <v>492</v>
      </c>
      <c r="C6" s="8" t="s">
        <v>493</v>
      </c>
      <c r="D6" s="12" t="s">
        <v>61</v>
      </c>
      <c r="E6" s="13"/>
      <c r="F6" s="8"/>
      <c r="G6" s="13"/>
      <c r="H6" s="8"/>
      <c r="I6" s="13"/>
      <c r="J6" s="8"/>
      <c r="K6" s="13"/>
      <c r="L6" s="8"/>
      <c r="M6" s="13"/>
      <c r="N6" s="8"/>
      <c r="O6" s="13"/>
      <c r="P6" s="13"/>
      <c r="Q6" s="13"/>
      <c r="R6" s="13"/>
      <c r="S6" s="13"/>
      <c r="T6" s="13"/>
      <c r="U6" s="13"/>
      <c r="V6" s="13"/>
      <c r="W6" s="8" t="s">
        <v>549</v>
      </c>
      <c r="X6" s="8" t="s">
        <v>508</v>
      </c>
      <c r="Y6" s="5" t="s">
        <v>52</v>
      </c>
      <c r="Z6" s="5" t="s">
        <v>52</v>
      </c>
      <c r="AA6" s="14"/>
      <c r="AB6" s="5" t="s">
        <v>52</v>
      </c>
    </row>
    <row r="7" spans="1:28" ht="30" customHeight="1" x14ac:dyDescent="0.3">
      <c r="A7" s="8" t="s">
        <v>418</v>
      </c>
      <c r="B7" s="8" t="s">
        <v>269</v>
      </c>
      <c r="C7" s="8" t="s">
        <v>417</v>
      </c>
      <c r="D7" s="12" t="s">
        <v>271</v>
      </c>
      <c r="E7" s="13"/>
      <c r="F7" s="8"/>
      <c r="G7" s="13"/>
      <c r="H7" s="8"/>
      <c r="I7" s="13"/>
      <c r="J7" s="8"/>
      <c r="K7" s="13"/>
      <c r="L7" s="8"/>
      <c r="M7" s="13"/>
      <c r="N7" s="8"/>
      <c r="O7" s="13"/>
      <c r="P7" s="13"/>
      <c r="Q7" s="13"/>
      <c r="R7" s="13"/>
      <c r="S7" s="13"/>
      <c r="T7" s="13"/>
      <c r="U7" s="13"/>
      <c r="V7" s="13"/>
      <c r="W7" s="8" t="s">
        <v>550</v>
      </c>
      <c r="X7" s="8" t="s">
        <v>415</v>
      </c>
      <c r="Y7" s="5" t="s">
        <v>52</v>
      </c>
      <c r="Z7" s="5" t="s">
        <v>52</v>
      </c>
      <c r="AA7" s="14"/>
      <c r="AB7" s="5" t="s">
        <v>52</v>
      </c>
    </row>
    <row r="8" spans="1:28" ht="30" customHeight="1" x14ac:dyDescent="0.3">
      <c r="A8" s="8" t="s">
        <v>272</v>
      </c>
      <c r="B8" s="8" t="s">
        <v>269</v>
      </c>
      <c r="C8" s="8" t="s">
        <v>270</v>
      </c>
      <c r="D8" s="12" t="s">
        <v>271</v>
      </c>
      <c r="E8" s="13"/>
      <c r="F8" s="8"/>
      <c r="G8" s="13"/>
      <c r="H8" s="8"/>
      <c r="I8" s="13"/>
      <c r="J8" s="8"/>
      <c r="K8" s="13"/>
      <c r="L8" s="8"/>
      <c r="M8" s="13"/>
      <c r="N8" s="8"/>
      <c r="O8" s="13"/>
      <c r="P8" s="13"/>
      <c r="Q8" s="13"/>
      <c r="R8" s="13"/>
      <c r="S8" s="13"/>
      <c r="T8" s="13"/>
      <c r="U8" s="13"/>
      <c r="V8" s="13"/>
      <c r="W8" s="8" t="s">
        <v>551</v>
      </c>
      <c r="X8" s="8" t="s">
        <v>52</v>
      </c>
      <c r="Y8" s="5" t="s">
        <v>52</v>
      </c>
      <c r="Z8" s="5" t="s">
        <v>52</v>
      </c>
      <c r="AA8" s="14"/>
      <c r="AB8" s="5" t="s">
        <v>52</v>
      </c>
    </row>
    <row r="9" spans="1:28" ht="30" customHeight="1" x14ac:dyDescent="0.3">
      <c r="A9" s="8" t="s">
        <v>359</v>
      </c>
      <c r="B9" s="8" t="s">
        <v>357</v>
      </c>
      <c r="C9" s="8" t="s">
        <v>358</v>
      </c>
      <c r="D9" s="12" t="s">
        <v>68</v>
      </c>
      <c r="E9" s="13"/>
      <c r="F9" s="8"/>
      <c r="G9" s="13"/>
      <c r="H9" s="8"/>
      <c r="I9" s="13"/>
      <c r="J9" s="8"/>
      <c r="K9" s="13"/>
      <c r="L9" s="8"/>
      <c r="M9" s="13"/>
      <c r="N9" s="8"/>
      <c r="O9" s="13"/>
      <c r="P9" s="13"/>
      <c r="Q9" s="13"/>
      <c r="R9" s="13"/>
      <c r="S9" s="13"/>
      <c r="T9" s="13"/>
      <c r="U9" s="13"/>
      <c r="V9" s="13"/>
      <c r="W9" s="8" t="s">
        <v>552</v>
      </c>
      <c r="X9" s="8" t="s">
        <v>52</v>
      </c>
      <c r="Y9" s="5" t="s">
        <v>52</v>
      </c>
      <c r="Z9" s="5" t="s">
        <v>52</v>
      </c>
      <c r="AA9" s="14"/>
      <c r="AB9" s="5" t="s">
        <v>52</v>
      </c>
    </row>
    <row r="10" spans="1:28" ht="30" customHeight="1" x14ac:dyDescent="0.3">
      <c r="A10" s="8" t="s">
        <v>372</v>
      </c>
      <c r="B10" s="8" t="s">
        <v>370</v>
      </c>
      <c r="C10" s="8" t="s">
        <v>371</v>
      </c>
      <c r="D10" s="12" t="s">
        <v>68</v>
      </c>
      <c r="E10" s="13"/>
      <c r="F10" s="8"/>
      <c r="G10" s="13"/>
      <c r="H10" s="8"/>
      <c r="I10" s="13"/>
      <c r="J10" s="8"/>
      <c r="K10" s="13"/>
      <c r="L10" s="8"/>
      <c r="M10" s="13"/>
      <c r="N10" s="8"/>
      <c r="O10" s="13"/>
      <c r="P10" s="13"/>
      <c r="Q10" s="13"/>
      <c r="R10" s="13"/>
      <c r="S10" s="13"/>
      <c r="T10" s="13"/>
      <c r="U10" s="13"/>
      <c r="V10" s="13"/>
      <c r="W10" s="8" t="s">
        <v>553</v>
      </c>
      <c r="X10" s="8" t="s">
        <v>52</v>
      </c>
      <c r="Y10" s="5" t="s">
        <v>52</v>
      </c>
      <c r="Z10" s="5" t="s">
        <v>52</v>
      </c>
      <c r="AA10" s="14"/>
      <c r="AB10" s="5" t="s">
        <v>52</v>
      </c>
    </row>
    <row r="11" spans="1:28" ht="30" customHeight="1" x14ac:dyDescent="0.3">
      <c r="A11" s="8" t="s">
        <v>377</v>
      </c>
      <c r="B11" s="8" t="s">
        <v>370</v>
      </c>
      <c r="C11" s="8" t="s">
        <v>376</v>
      </c>
      <c r="D11" s="12" t="s">
        <v>68</v>
      </c>
      <c r="E11" s="13"/>
      <c r="F11" s="8"/>
      <c r="G11" s="13"/>
      <c r="H11" s="8"/>
      <c r="I11" s="13"/>
      <c r="J11" s="8"/>
      <c r="K11" s="13"/>
      <c r="L11" s="8"/>
      <c r="M11" s="13"/>
      <c r="N11" s="8"/>
      <c r="O11" s="13"/>
      <c r="P11" s="13"/>
      <c r="Q11" s="13"/>
      <c r="R11" s="13"/>
      <c r="S11" s="13"/>
      <c r="T11" s="13"/>
      <c r="U11" s="13"/>
      <c r="V11" s="13"/>
      <c r="W11" s="8" t="s">
        <v>554</v>
      </c>
      <c r="X11" s="8" t="s">
        <v>52</v>
      </c>
      <c r="Y11" s="5" t="s">
        <v>52</v>
      </c>
      <c r="Z11" s="5" t="s">
        <v>52</v>
      </c>
      <c r="AA11" s="14"/>
      <c r="AB11" s="5" t="s">
        <v>52</v>
      </c>
    </row>
    <row r="12" spans="1:28" ht="30" customHeight="1" x14ac:dyDescent="0.3">
      <c r="A12" s="8" t="s">
        <v>469</v>
      </c>
      <c r="B12" s="8" t="s">
        <v>370</v>
      </c>
      <c r="C12" s="8" t="s">
        <v>468</v>
      </c>
      <c r="D12" s="12" t="s">
        <v>68</v>
      </c>
      <c r="E12" s="13"/>
      <c r="F12" s="8"/>
      <c r="G12" s="13"/>
      <c r="H12" s="8"/>
      <c r="I12" s="13"/>
      <c r="J12" s="8"/>
      <c r="K12" s="13"/>
      <c r="L12" s="8"/>
      <c r="M12" s="13"/>
      <c r="N12" s="8"/>
      <c r="O12" s="13"/>
      <c r="P12" s="13"/>
      <c r="Q12" s="13"/>
      <c r="R12" s="13"/>
      <c r="S12" s="13"/>
      <c r="T12" s="13"/>
      <c r="U12" s="13"/>
      <c r="V12" s="13"/>
      <c r="W12" s="8" t="s">
        <v>555</v>
      </c>
      <c r="X12" s="8" t="s">
        <v>52</v>
      </c>
      <c r="Y12" s="5" t="s">
        <v>52</v>
      </c>
      <c r="Z12" s="5" t="s">
        <v>52</v>
      </c>
      <c r="AA12" s="14"/>
      <c r="AB12" s="5" t="s">
        <v>52</v>
      </c>
    </row>
    <row r="13" spans="1:28" ht="30" customHeight="1" x14ac:dyDescent="0.3">
      <c r="A13" s="8" t="s">
        <v>481</v>
      </c>
      <c r="B13" s="8" t="s">
        <v>476</v>
      </c>
      <c r="C13" s="8" t="s">
        <v>480</v>
      </c>
      <c r="D13" s="12" t="s">
        <v>335</v>
      </c>
      <c r="E13" s="13"/>
      <c r="F13" s="8"/>
      <c r="G13" s="13"/>
      <c r="H13" s="8"/>
      <c r="I13" s="13"/>
      <c r="J13" s="8"/>
      <c r="K13" s="13"/>
      <c r="L13" s="8"/>
      <c r="M13" s="13"/>
      <c r="N13" s="8"/>
      <c r="O13" s="13"/>
      <c r="P13" s="13"/>
      <c r="Q13" s="13"/>
      <c r="R13" s="13"/>
      <c r="S13" s="13"/>
      <c r="T13" s="13"/>
      <c r="U13" s="13"/>
      <c r="V13" s="13"/>
      <c r="W13" s="8" t="s">
        <v>556</v>
      </c>
      <c r="X13" s="8" t="s">
        <v>478</v>
      </c>
      <c r="Y13" s="5" t="s">
        <v>52</v>
      </c>
      <c r="Z13" s="5" t="s">
        <v>52</v>
      </c>
      <c r="AA13" s="14"/>
      <c r="AB13" s="5" t="s">
        <v>52</v>
      </c>
    </row>
    <row r="14" spans="1:28" ht="30" customHeight="1" x14ac:dyDescent="0.3">
      <c r="A14" s="8" t="s">
        <v>479</v>
      </c>
      <c r="B14" s="8" t="s">
        <v>476</v>
      </c>
      <c r="C14" s="8" t="s">
        <v>477</v>
      </c>
      <c r="D14" s="12" t="s">
        <v>335</v>
      </c>
      <c r="E14" s="13"/>
      <c r="F14" s="8"/>
      <c r="G14" s="13"/>
      <c r="H14" s="8"/>
      <c r="I14" s="13"/>
      <c r="J14" s="8"/>
      <c r="K14" s="13"/>
      <c r="L14" s="8"/>
      <c r="M14" s="13"/>
      <c r="N14" s="8"/>
      <c r="O14" s="13"/>
      <c r="P14" s="13"/>
      <c r="Q14" s="13"/>
      <c r="R14" s="13"/>
      <c r="S14" s="13"/>
      <c r="T14" s="13"/>
      <c r="U14" s="13"/>
      <c r="V14" s="13"/>
      <c r="W14" s="8" t="s">
        <v>557</v>
      </c>
      <c r="X14" s="8" t="s">
        <v>478</v>
      </c>
      <c r="Y14" s="5" t="s">
        <v>52</v>
      </c>
      <c r="Z14" s="5" t="s">
        <v>52</v>
      </c>
      <c r="AA14" s="14"/>
      <c r="AB14" s="5" t="s">
        <v>52</v>
      </c>
    </row>
    <row r="15" spans="1:28" ht="30" customHeight="1" x14ac:dyDescent="0.3">
      <c r="A15" s="8" t="s">
        <v>488</v>
      </c>
      <c r="B15" s="8" t="s">
        <v>485</v>
      </c>
      <c r="C15" s="8" t="s">
        <v>486</v>
      </c>
      <c r="D15" s="12" t="s">
        <v>423</v>
      </c>
      <c r="E15" s="13"/>
      <c r="F15" s="8"/>
      <c r="G15" s="13"/>
      <c r="H15" s="8"/>
      <c r="I15" s="13"/>
      <c r="J15" s="8"/>
      <c r="K15" s="13"/>
      <c r="L15" s="8"/>
      <c r="M15" s="13"/>
      <c r="N15" s="8"/>
      <c r="O15" s="13"/>
      <c r="P15" s="13"/>
      <c r="Q15" s="13"/>
      <c r="R15" s="13"/>
      <c r="S15" s="13"/>
      <c r="T15" s="13"/>
      <c r="U15" s="13"/>
      <c r="V15" s="13"/>
      <c r="W15" s="8" t="s">
        <v>558</v>
      </c>
      <c r="X15" s="8" t="s">
        <v>487</v>
      </c>
      <c r="Y15" s="5" t="s">
        <v>52</v>
      </c>
      <c r="Z15" s="5" t="s">
        <v>52</v>
      </c>
      <c r="AA15" s="14"/>
      <c r="AB15" s="5" t="s">
        <v>52</v>
      </c>
    </row>
    <row r="16" spans="1:28" ht="30" customHeight="1" x14ac:dyDescent="0.3">
      <c r="A16" s="8" t="s">
        <v>530</v>
      </c>
      <c r="B16" s="8" t="s">
        <v>528</v>
      </c>
      <c r="C16" s="8" t="s">
        <v>529</v>
      </c>
      <c r="D16" s="12" t="s">
        <v>423</v>
      </c>
      <c r="E16" s="13"/>
      <c r="F16" s="8"/>
      <c r="G16" s="13"/>
      <c r="H16" s="8"/>
      <c r="I16" s="13"/>
      <c r="J16" s="8"/>
      <c r="K16" s="13"/>
      <c r="L16" s="8"/>
      <c r="M16" s="13"/>
      <c r="N16" s="8"/>
      <c r="O16" s="13"/>
      <c r="P16" s="13"/>
      <c r="Q16" s="13"/>
      <c r="R16" s="13"/>
      <c r="S16" s="13"/>
      <c r="T16" s="13"/>
      <c r="U16" s="13"/>
      <c r="V16" s="13"/>
      <c r="W16" s="8" t="s">
        <v>559</v>
      </c>
      <c r="X16" s="8" t="s">
        <v>52</v>
      </c>
      <c r="Y16" s="5" t="s">
        <v>52</v>
      </c>
      <c r="Z16" s="5" t="s">
        <v>52</v>
      </c>
      <c r="AA16" s="14"/>
      <c r="AB16" s="5" t="s">
        <v>52</v>
      </c>
    </row>
    <row r="17" spans="1:28" ht="30" customHeight="1" x14ac:dyDescent="0.3">
      <c r="A17" s="8" t="s">
        <v>491</v>
      </c>
      <c r="B17" s="8" t="s">
        <v>489</v>
      </c>
      <c r="C17" s="8" t="s">
        <v>490</v>
      </c>
      <c r="D17" s="12" t="s">
        <v>335</v>
      </c>
      <c r="E17" s="13"/>
      <c r="F17" s="8"/>
      <c r="G17" s="13"/>
      <c r="H17" s="8"/>
      <c r="I17" s="13"/>
      <c r="J17" s="8"/>
      <c r="K17" s="13"/>
      <c r="L17" s="8"/>
      <c r="M17" s="13"/>
      <c r="N17" s="8"/>
      <c r="O17" s="13"/>
      <c r="P17" s="13"/>
      <c r="Q17" s="13"/>
      <c r="R17" s="13"/>
      <c r="S17" s="13"/>
      <c r="T17" s="13"/>
      <c r="U17" s="13"/>
      <c r="V17" s="13"/>
      <c r="W17" s="8" t="s">
        <v>560</v>
      </c>
      <c r="X17" s="8" t="s">
        <v>52</v>
      </c>
      <c r="Y17" s="5" t="s">
        <v>52</v>
      </c>
      <c r="Z17" s="5" t="s">
        <v>52</v>
      </c>
      <c r="AA17" s="14"/>
      <c r="AB17" s="5" t="s">
        <v>52</v>
      </c>
    </row>
    <row r="18" spans="1:28" ht="30" customHeight="1" x14ac:dyDescent="0.3">
      <c r="A18" s="8" t="s">
        <v>506</v>
      </c>
      <c r="B18" s="8" t="s">
        <v>504</v>
      </c>
      <c r="C18" s="8" t="s">
        <v>505</v>
      </c>
      <c r="D18" s="12" t="s">
        <v>335</v>
      </c>
      <c r="E18" s="13"/>
      <c r="F18" s="8"/>
      <c r="G18" s="13"/>
      <c r="H18" s="8"/>
      <c r="I18" s="13"/>
      <c r="J18" s="8"/>
      <c r="K18" s="13"/>
      <c r="L18" s="8"/>
      <c r="M18" s="13"/>
      <c r="N18" s="8"/>
      <c r="O18" s="13"/>
      <c r="P18" s="13"/>
      <c r="Q18" s="13"/>
      <c r="R18" s="13"/>
      <c r="S18" s="13"/>
      <c r="T18" s="13"/>
      <c r="U18" s="13"/>
      <c r="V18" s="13"/>
      <c r="W18" s="8" t="s">
        <v>561</v>
      </c>
      <c r="X18" s="8" t="s">
        <v>52</v>
      </c>
      <c r="Y18" s="5" t="s">
        <v>52</v>
      </c>
      <c r="Z18" s="5" t="s">
        <v>52</v>
      </c>
      <c r="AA18" s="14"/>
      <c r="AB18" s="5" t="s">
        <v>52</v>
      </c>
    </row>
    <row r="19" spans="1:28" ht="30" customHeight="1" x14ac:dyDescent="0.3">
      <c r="A19" s="8" t="s">
        <v>484</v>
      </c>
      <c r="B19" s="8" t="s">
        <v>482</v>
      </c>
      <c r="C19" s="8" t="s">
        <v>483</v>
      </c>
      <c r="D19" s="12" t="s">
        <v>335</v>
      </c>
      <c r="E19" s="13"/>
      <c r="F19" s="8"/>
      <c r="G19" s="13"/>
      <c r="H19" s="8"/>
      <c r="I19" s="13"/>
      <c r="J19" s="8"/>
      <c r="K19" s="13"/>
      <c r="L19" s="8"/>
      <c r="M19" s="13"/>
      <c r="N19" s="8"/>
      <c r="O19" s="13"/>
      <c r="P19" s="13"/>
      <c r="Q19" s="13"/>
      <c r="R19" s="13"/>
      <c r="S19" s="13"/>
      <c r="T19" s="13"/>
      <c r="U19" s="13"/>
      <c r="V19" s="13"/>
      <c r="W19" s="8" t="s">
        <v>562</v>
      </c>
      <c r="X19" s="8" t="s">
        <v>52</v>
      </c>
      <c r="Y19" s="5" t="s">
        <v>52</v>
      </c>
      <c r="Z19" s="5" t="s">
        <v>52</v>
      </c>
      <c r="AA19" s="14"/>
      <c r="AB19" s="5" t="s">
        <v>52</v>
      </c>
    </row>
    <row r="20" spans="1:28" ht="30" customHeight="1" x14ac:dyDescent="0.3">
      <c r="A20" s="8" t="s">
        <v>475</v>
      </c>
      <c r="B20" s="8" t="s">
        <v>473</v>
      </c>
      <c r="C20" s="8" t="s">
        <v>474</v>
      </c>
      <c r="D20" s="12" t="s">
        <v>335</v>
      </c>
      <c r="E20" s="13"/>
      <c r="F20" s="8"/>
      <c r="G20" s="13"/>
      <c r="H20" s="8"/>
      <c r="I20" s="13"/>
      <c r="J20" s="8"/>
      <c r="K20" s="13"/>
      <c r="L20" s="8"/>
      <c r="M20" s="13"/>
      <c r="N20" s="8"/>
      <c r="O20" s="13"/>
      <c r="P20" s="13"/>
      <c r="Q20" s="13"/>
      <c r="R20" s="13"/>
      <c r="S20" s="13"/>
      <c r="T20" s="13"/>
      <c r="U20" s="13"/>
      <c r="V20" s="13"/>
      <c r="W20" s="8" t="s">
        <v>563</v>
      </c>
      <c r="X20" s="8" t="s">
        <v>52</v>
      </c>
      <c r="Y20" s="5" t="s">
        <v>52</v>
      </c>
      <c r="Z20" s="5" t="s">
        <v>52</v>
      </c>
      <c r="AA20" s="14"/>
      <c r="AB20" s="5" t="s">
        <v>52</v>
      </c>
    </row>
    <row r="21" spans="1:28" ht="30" customHeight="1" x14ac:dyDescent="0.3">
      <c r="A21" s="8" t="s">
        <v>472</v>
      </c>
      <c r="B21" s="8" t="s">
        <v>470</v>
      </c>
      <c r="C21" s="8" t="s">
        <v>471</v>
      </c>
      <c r="D21" s="12" t="s">
        <v>335</v>
      </c>
      <c r="E21" s="13"/>
      <c r="F21" s="8"/>
      <c r="G21" s="13"/>
      <c r="H21" s="8"/>
      <c r="I21" s="13"/>
      <c r="J21" s="8"/>
      <c r="K21" s="13"/>
      <c r="L21" s="8"/>
      <c r="M21" s="13"/>
      <c r="N21" s="8"/>
      <c r="O21" s="13"/>
      <c r="P21" s="13"/>
      <c r="Q21" s="13"/>
      <c r="R21" s="13"/>
      <c r="S21" s="13"/>
      <c r="T21" s="13"/>
      <c r="U21" s="13"/>
      <c r="V21" s="13"/>
      <c r="W21" s="8" t="s">
        <v>564</v>
      </c>
      <c r="X21" s="8" t="s">
        <v>52</v>
      </c>
      <c r="Y21" s="5" t="s">
        <v>52</v>
      </c>
      <c r="Z21" s="5" t="s">
        <v>52</v>
      </c>
      <c r="AA21" s="14"/>
      <c r="AB21" s="5" t="s">
        <v>52</v>
      </c>
    </row>
    <row r="22" spans="1:28" ht="30" customHeight="1" x14ac:dyDescent="0.3">
      <c r="A22" s="8" t="s">
        <v>328</v>
      </c>
      <c r="B22" s="8" t="s">
        <v>326</v>
      </c>
      <c r="C22" s="8" t="s">
        <v>327</v>
      </c>
      <c r="D22" s="12" t="s">
        <v>271</v>
      </c>
      <c r="E22" s="13"/>
      <c r="F22" s="8"/>
      <c r="G22" s="13"/>
      <c r="H22" s="8"/>
      <c r="I22" s="13"/>
      <c r="J22" s="8"/>
      <c r="K22" s="13"/>
      <c r="L22" s="8"/>
      <c r="M22" s="13"/>
      <c r="N22" s="8"/>
      <c r="O22" s="13"/>
      <c r="P22" s="13"/>
      <c r="Q22" s="13"/>
      <c r="R22" s="13"/>
      <c r="S22" s="13"/>
      <c r="T22" s="13"/>
      <c r="U22" s="13"/>
      <c r="V22" s="13"/>
      <c r="W22" s="8" t="s">
        <v>565</v>
      </c>
      <c r="X22" s="8" t="s">
        <v>52</v>
      </c>
      <c r="Y22" s="5" t="s">
        <v>52</v>
      </c>
      <c r="Z22" s="5" t="s">
        <v>52</v>
      </c>
      <c r="AA22" s="14"/>
      <c r="AB22" s="5" t="s">
        <v>52</v>
      </c>
    </row>
    <row r="23" spans="1:28" ht="30" customHeight="1" x14ac:dyDescent="0.3">
      <c r="A23" s="8" t="s">
        <v>364</v>
      </c>
      <c r="B23" s="8" t="s">
        <v>354</v>
      </c>
      <c r="C23" s="8" t="s">
        <v>355</v>
      </c>
      <c r="D23" s="12" t="s">
        <v>363</v>
      </c>
      <c r="E23" s="13"/>
      <c r="F23" s="8"/>
      <c r="G23" s="13"/>
      <c r="H23" s="8"/>
      <c r="I23" s="13"/>
      <c r="J23" s="8"/>
      <c r="K23" s="13"/>
      <c r="L23" s="8"/>
      <c r="M23" s="13"/>
      <c r="N23" s="8"/>
      <c r="O23" s="13"/>
      <c r="P23" s="13"/>
      <c r="Q23" s="13"/>
      <c r="R23" s="13"/>
      <c r="S23" s="13"/>
      <c r="T23" s="13"/>
      <c r="U23" s="13"/>
      <c r="V23" s="13"/>
      <c r="W23" s="8" t="s">
        <v>566</v>
      </c>
      <c r="X23" s="8" t="s">
        <v>52</v>
      </c>
      <c r="Y23" s="5" t="s">
        <v>52</v>
      </c>
      <c r="Z23" s="5" t="s">
        <v>52</v>
      </c>
      <c r="AA23" s="14"/>
      <c r="AB23" s="5" t="s">
        <v>52</v>
      </c>
    </row>
    <row r="24" spans="1:28" ht="30" customHeight="1" x14ac:dyDescent="0.3">
      <c r="A24" s="8" t="s">
        <v>356</v>
      </c>
      <c r="B24" s="8" t="s">
        <v>354</v>
      </c>
      <c r="C24" s="8" t="s">
        <v>355</v>
      </c>
      <c r="D24" s="12" t="s">
        <v>271</v>
      </c>
      <c r="E24" s="13"/>
      <c r="F24" s="8"/>
      <c r="G24" s="13"/>
      <c r="H24" s="8"/>
      <c r="I24" s="13"/>
      <c r="J24" s="8"/>
      <c r="K24" s="13"/>
      <c r="L24" s="8"/>
      <c r="M24" s="13"/>
      <c r="N24" s="8"/>
      <c r="O24" s="13"/>
      <c r="P24" s="13"/>
      <c r="Q24" s="13"/>
      <c r="R24" s="13"/>
      <c r="S24" s="13"/>
      <c r="T24" s="13"/>
      <c r="U24" s="13"/>
      <c r="V24" s="13"/>
      <c r="W24" s="8" t="s">
        <v>567</v>
      </c>
      <c r="X24" s="8" t="s">
        <v>52</v>
      </c>
      <c r="Y24" s="5" t="s">
        <v>52</v>
      </c>
      <c r="Z24" s="5" t="s">
        <v>52</v>
      </c>
      <c r="AA24" s="14"/>
      <c r="AB24" s="5" t="s">
        <v>52</v>
      </c>
    </row>
    <row r="25" spans="1:28" ht="30" customHeight="1" x14ac:dyDescent="0.3">
      <c r="A25" s="8" t="s">
        <v>416</v>
      </c>
      <c r="B25" s="8" t="s">
        <v>264</v>
      </c>
      <c r="C25" s="8" t="s">
        <v>414</v>
      </c>
      <c r="D25" s="12" t="s">
        <v>335</v>
      </c>
      <c r="E25" s="13"/>
      <c r="F25" s="8"/>
      <c r="G25" s="13"/>
      <c r="H25" s="8"/>
      <c r="I25" s="13"/>
      <c r="J25" s="8"/>
      <c r="K25" s="13"/>
      <c r="L25" s="8"/>
      <c r="M25" s="13"/>
      <c r="N25" s="8"/>
      <c r="O25" s="13"/>
      <c r="P25" s="13"/>
      <c r="Q25" s="13"/>
      <c r="R25" s="13"/>
      <c r="S25" s="13"/>
      <c r="T25" s="13"/>
      <c r="U25" s="13"/>
      <c r="V25" s="13"/>
      <c r="W25" s="8" t="s">
        <v>568</v>
      </c>
      <c r="X25" s="8" t="s">
        <v>415</v>
      </c>
      <c r="Y25" s="5" t="s">
        <v>52</v>
      </c>
      <c r="Z25" s="5" t="s">
        <v>52</v>
      </c>
      <c r="AA25" s="14"/>
      <c r="AB25" s="5" t="s">
        <v>52</v>
      </c>
    </row>
    <row r="26" spans="1:28" ht="30" customHeight="1" x14ac:dyDescent="0.3">
      <c r="A26" s="8" t="s">
        <v>267</v>
      </c>
      <c r="B26" s="8" t="s">
        <v>264</v>
      </c>
      <c r="C26" s="8" t="s">
        <v>265</v>
      </c>
      <c r="D26" s="12" t="s">
        <v>266</v>
      </c>
      <c r="E26" s="13"/>
      <c r="F26" s="8"/>
      <c r="G26" s="13"/>
      <c r="H26" s="8"/>
      <c r="I26" s="13"/>
      <c r="J26" s="8"/>
      <c r="K26" s="13"/>
      <c r="L26" s="8"/>
      <c r="M26" s="13"/>
      <c r="N26" s="8"/>
      <c r="O26" s="13"/>
      <c r="P26" s="13"/>
      <c r="Q26" s="13"/>
      <c r="R26" s="13"/>
      <c r="S26" s="13"/>
      <c r="T26" s="13"/>
      <c r="U26" s="13"/>
      <c r="V26" s="13"/>
      <c r="W26" s="8" t="s">
        <v>569</v>
      </c>
      <c r="X26" s="8" t="s">
        <v>52</v>
      </c>
      <c r="Y26" s="5" t="s">
        <v>52</v>
      </c>
      <c r="Z26" s="5" t="s">
        <v>52</v>
      </c>
      <c r="AA26" s="14"/>
      <c r="AB26" s="5" t="s">
        <v>52</v>
      </c>
    </row>
    <row r="27" spans="1:28" ht="30" customHeight="1" x14ac:dyDescent="0.3">
      <c r="A27" s="8" t="s">
        <v>339</v>
      </c>
      <c r="B27" s="8" t="s">
        <v>337</v>
      </c>
      <c r="C27" s="8" t="s">
        <v>338</v>
      </c>
      <c r="D27" s="12" t="s">
        <v>335</v>
      </c>
      <c r="E27" s="13"/>
      <c r="F27" s="8"/>
      <c r="G27" s="13"/>
      <c r="H27" s="8"/>
      <c r="I27" s="13"/>
      <c r="J27" s="8"/>
      <c r="K27" s="13"/>
      <c r="L27" s="8"/>
      <c r="M27" s="13"/>
      <c r="N27" s="8"/>
      <c r="O27" s="13"/>
      <c r="P27" s="13"/>
      <c r="Q27" s="13"/>
      <c r="R27" s="13"/>
      <c r="S27" s="13"/>
      <c r="T27" s="13"/>
      <c r="U27" s="13"/>
      <c r="V27" s="13"/>
      <c r="W27" s="8" t="s">
        <v>570</v>
      </c>
      <c r="X27" s="8" t="s">
        <v>52</v>
      </c>
      <c r="Y27" s="5" t="s">
        <v>52</v>
      </c>
      <c r="Z27" s="5" t="s">
        <v>52</v>
      </c>
      <c r="AA27" s="14"/>
      <c r="AB27" s="5" t="s">
        <v>52</v>
      </c>
    </row>
    <row r="28" spans="1:28" ht="30" customHeight="1" x14ac:dyDescent="0.3">
      <c r="A28" s="8" t="s">
        <v>77</v>
      </c>
      <c r="B28" s="8" t="s">
        <v>75</v>
      </c>
      <c r="C28" s="8" t="s">
        <v>76</v>
      </c>
      <c r="D28" s="12" t="s">
        <v>68</v>
      </c>
      <c r="E28" s="13"/>
      <c r="F28" s="8"/>
      <c r="G28" s="13"/>
      <c r="H28" s="8"/>
      <c r="I28" s="13"/>
      <c r="J28" s="8"/>
      <c r="K28" s="13"/>
      <c r="L28" s="8"/>
      <c r="M28" s="13"/>
      <c r="N28" s="8"/>
      <c r="O28" s="13"/>
      <c r="P28" s="13"/>
      <c r="Q28" s="13"/>
      <c r="R28" s="13"/>
      <c r="S28" s="13"/>
      <c r="T28" s="13"/>
      <c r="U28" s="13"/>
      <c r="V28" s="13"/>
      <c r="W28" s="8" t="s">
        <v>571</v>
      </c>
      <c r="X28" s="8" t="s">
        <v>52</v>
      </c>
      <c r="Y28" s="5" t="s">
        <v>52</v>
      </c>
      <c r="Z28" s="5" t="s">
        <v>52</v>
      </c>
      <c r="AA28" s="14"/>
      <c r="AB28" s="5" t="s">
        <v>52</v>
      </c>
    </row>
    <row r="29" spans="1:28" ht="30" customHeight="1" x14ac:dyDescent="0.3">
      <c r="A29" s="8" t="s">
        <v>454</v>
      </c>
      <c r="B29" s="8" t="s">
        <v>452</v>
      </c>
      <c r="C29" s="8" t="s">
        <v>453</v>
      </c>
      <c r="D29" s="12" t="s">
        <v>68</v>
      </c>
      <c r="E29" s="13"/>
      <c r="F29" s="8"/>
      <c r="G29" s="13"/>
      <c r="H29" s="8"/>
      <c r="I29" s="13"/>
      <c r="J29" s="8"/>
      <c r="K29" s="13"/>
      <c r="L29" s="8"/>
      <c r="M29" s="13"/>
      <c r="N29" s="8"/>
      <c r="O29" s="13"/>
      <c r="P29" s="13"/>
      <c r="Q29" s="13"/>
      <c r="R29" s="13"/>
      <c r="S29" s="13"/>
      <c r="T29" s="13"/>
      <c r="U29" s="13"/>
      <c r="V29" s="13"/>
      <c r="W29" s="8" t="s">
        <v>572</v>
      </c>
      <c r="X29" s="8" t="s">
        <v>52</v>
      </c>
      <c r="Y29" s="5" t="s">
        <v>52</v>
      </c>
      <c r="Z29" s="5" t="s">
        <v>52</v>
      </c>
      <c r="AA29" s="14"/>
      <c r="AB29" s="5" t="s">
        <v>52</v>
      </c>
    </row>
    <row r="30" spans="1:28" ht="30" customHeight="1" x14ac:dyDescent="0.3">
      <c r="A30" s="8" t="s">
        <v>456</v>
      </c>
      <c r="B30" s="8" t="s">
        <v>455</v>
      </c>
      <c r="C30" s="8" t="s">
        <v>455</v>
      </c>
      <c r="D30" s="12" t="s">
        <v>68</v>
      </c>
      <c r="E30" s="13"/>
      <c r="F30" s="8"/>
      <c r="G30" s="13"/>
      <c r="H30" s="8"/>
      <c r="I30" s="13"/>
      <c r="J30" s="8"/>
      <c r="K30" s="13"/>
      <c r="L30" s="8"/>
      <c r="M30" s="13"/>
      <c r="N30" s="8"/>
      <c r="O30" s="13"/>
      <c r="P30" s="13"/>
      <c r="Q30" s="13"/>
      <c r="R30" s="13"/>
      <c r="S30" s="13"/>
      <c r="T30" s="13"/>
      <c r="U30" s="13"/>
      <c r="V30" s="13"/>
      <c r="W30" s="8" t="s">
        <v>573</v>
      </c>
      <c r="X30" s="8" t="s">
        <v>52</v>
      </c>
      <c r="Y30" s="5" t="s">
        <v>52</v>
      </c>
      <c r="Z30" s="5" t="s">
        <v>52</v>
      </c>
      <c r="AA30" s="14"/>
      <c r="AB30" s="5" t="s">
        <v>52</v>
      </c>
    </row>
    <row r="31" spans="1:28" ht="30" customHeight="1" x14ac:dyDescent="0.3">
      <c r="A31" s="8" t="s">
        <v>119</v>
      </c>
      <c r="B31" s="8" t="s">
        <v>117</v>
      </c>
      <c r="C31" s="8" t="s">
        <v>118</v>
      </c>
      <c r="D31" s="12" t="s">
        <v>68</v>
      </c>
      <c r="E31" s="13"/>
      <c r="F31" s="8"/>
      <c r="G31" s="13"/>
      <c r="H31" s="8"/>
      <c r="I31" s="13"/>
      <c r="J31" s="8"/>
      <c r="K31" s="13"/>
      <c r="L31" s="8"/>
      <c r="M31" s="13"/>
      <c r="N31" s="8"/>
      <c r="O31" s="13"/>
      <c r="P31" s="13"/>
      <c r="Q31" s="13"/>
      <c r="R31" s="13"/>
      <c r="S31" s="13"/>
      <c r="T31" s="13"/>
      <c r="U31" s="13"/>
      <c r="V31" s="13"/>
      <c r="W31" s="8" t="s">
        <v>574</v>
      </c>
      <c r="X31" s="8" t="s">
        <v>52</v>
      </c>
      <c r="Y31" s="5" t="s">
        <v>52</v>
      </c>
      <c r="Z31" s="5" t="s">
        <v>52</v>
      </c>
      <c r="AA31" s="14"/>
      <c r="AB31" s="5" t="s">
        <v>52</v>
      </c>
    </row>
    <row r="32" spans="1:28" ht="30" customHeight="1" x14ac:dyDescent="0.3">
      <c r="A32" s="8" t="s">
        <v>467</v>
      </c>
      <c r="B32" s="8" t="s">
        <v>466</v>
      </c>
      <c r="C32" s="8" t="s">
        <v>122</v>
      </c>
      <c r="D32" s="12" t="s">
        <v>68</v>
      </c>
      <c r="E32" s="13"/>
      <c r="F32" s="8"/>
      <c r="G32" s="13"/>
      <c r="H32" s="8"/>
      <c r="I32" s="13"/>
      <c r="J32" s="8"/>
      <c r="K32" s="13"/>
      <c r="L32" s="8"/>
      <c r="M32" s="13"/>
      <c r="N32" s="8"/>
      <c r="O32" s="13"/>
      <c r="P32" s="13"/>
      <c r="Q32" s="13"/>
      <c r="R32" s="13"/>
      <c r="S32" s="13"/>
      <c r="T32" s="13"/>
      <c r="U32" s="13"/>
      <c r="V32" s="13"/>
      <c r="W32" s="8" t="s">
        <v>575</v>
      </c>
      <c r="X32" s="8" t="s">
        <v>52</v>
      </c>
      <c r="Y32" s="5" t="s">
        <v>52</v>
      </c>
      <c r="Z32" s="5" t="s">
        <v>52</v>
      </c>
      <c r="AA32" s="14"/>
      <c r="AB32" s="5" t="s">
        <v>52</v>
      </c>
    </row>
    <row r="33" spans="1:28" ht="30" customHeight="1" x14ac:dyDescent="0.3">
      <c r="A33" s="8" t="s">
        <v>123</v>
      </c>
      <c r="B33" s="8" t="s">
        <v>121</v>
      </c>
      <c r="C33" s="8" t="s">
        <v>122</v>
      </c>
      <c r="D33" s="12" t="s">
        <v>68</v>
      </c>
      <c r="E33" s="13"/>
      <c r="F33" s="8"/>
      <c r="G33" s="13"/>
      <c r="H33" s="8"/>
      <c r="I33" s="13"/>
      <c r="J33" s="8"/>
      <c r="K33" s="13"/>
      <c r="L33" s="8"/>
      <c r="M33" s="13"/>
      <c r="N33" s="8"/>
      <c r="O33" s="13"/>
      <c r="P33" s="13"/>
      <c r="Q33" s="13"/>
      <c r="R33" s="13"/>
      <c r="S33" s="13"/>
      <c r="T33" s="13"/>
      <c r="U33" s="13"/>
      <c r="V33" s="13"/>
      <c r="W33" s="8" t="s">
        <v>576</v>
      </c>
      <c r="X33" s="8" t="s">
        <v>52</v>
      </c>
      <c r="Y33" s="5" t="s">
        <v>52</v>
      </c>
      <c r="Z33" s="5" t="s">
        <v>52</v>
      </c>
      <c r="AA33" s="14"/>
      <c r="AB33" s="5" t="s">
        <v>52</v>
      </c>
    </row>
    <row r="34" spans="1:28" ht="30" customHeight="1" x14ac:dyDescent="0.3">
      <c r="A34" s="8" t="s">
        <v>369</v>
      </c>
      <c r="B34" s="8" t="s">
        <v>367</v>
      </c>
      <c r="C34" s="8" t="s">
        <v>368</v>
      </c>
      <c r="D34" s="12" t="s">
        <v>68</v>
      </c>
      <c r="E34" s="13"/>
      <c r="F34" s="8"/>
      <c r="G34" s="13"/>
      <c r="H34" s="8"/>
      <c r="I34" s="13"/>
      <c r="J34" s="8"/>
      <c r="K34" s="13"/>
      <c r="L34" s="8"/>
      <c r="M34" s="13"/>
      <c r="N34" s="8"/>
      <c r="O34" s="13"/>
      <c r="P34" s="13"/>
      <c r="Q34" s="13"/>
      <c r="R34" s="13"/>
      <c r="S34" s="13"/>
      <c r="T34" s="13"/>
      <c r="U34" s="13"/>
      <c r="V34" s="13"/>
      <c r="W34" s="8" t="s">
        <v>577</v>
      </c>
      <c r="X34" s="8" t="s">
        <v>52</v>
      </c>
      <c r="Y34" s="5" t="s">
        <v>52</v>
      </c>
      <c r="Z34" s="5" t="s">
        <v>52</v>
      </c>
      <c r="AA34" s="14"/>
      <c r="AB34" s="5" t="s">
        <v>52</v>
      </c>
    </row>
    <row r="35" spans="1:28" ht="30" customHeight="1" x14ac:dyDescent="0.3">
      <c r="A35" s="8" t="s">
        <v>388</v>
      </c>
      <c r="B35" s="8" t="s">
        <v>384</v>
      </c>
      <c r="C35" s="8" t="s">
        <v>387</v>
      </c>
      <c r="D35" s="12" t="s">
        <v>161</v>
      </c>
      <c r="E35" s="13"/>
      <c r="F35" s="8"/>
      <c r="G35" s="13"/>
      <c r="H35" s="8"/>
      <c r="I35" s="13"/>
      <c r="J35" s="8"/>
      <c r="K35" s="13"/>
      <c r="L35" s="8"/>
      <c r="M35" s="13"/>
      <c r="N35" s="8"/>
      <c r="O35" s="13"/>
      <c r="P35" s="13"/>
      <c r="Q35" s="13"/>
      <c r="R35" s="13"/>
      <c r="S35" s="13"/>
      <c r="T35" s="13"/>
      <c r="U35" s="13"/>
      <c r="V35" s="13"/>
      <c r="W35" s="8" t="s">
        <v>578</v>
      </c>
      <c r="X35" s="8" t="s">
        <v>52</v>
      </c>
      <c r="Y35" s="5" t="s">
        <v>52</v>
      </c>
      <c r="Z35" s="5" t="s">
        <v>52</v>
      </c>
      <c r="AA35" s="14"/>
      <c r="AB35" s="5" t="s">
        <v>52</v>
      </c>
    </row>
    <row r="36" spans="1:28" ht="30" customHeight="1" x14ac:dyDescent="0.3">
      <c r="A36" s="8" t="s">
        <v>386</v>
      </c>
      <c r="B36" s="8" t="s">
        <v>384</v>
      </c>
      <c r="C36" s="8" t="s">
        <v>385</v>
      </c>
      <c r="D36" s="12" t="s">
        <v>161</v>
      </c>
      <c r="E36" s="13"/>
      <c r="F36" s="8"/>
      <c r="G36" s="13"/>
      <c r="H36" s="8"/>
      <c r="I36" s="13"/>
      <c r="J36" s="8"/>
      <c r="K36" s="13"/>
      <c r="L36" s="8"/>
      <c r="M36" s="13"/>
      <c r="N36" s="8"/>
      <c r="O36" s="13"/>
      <c r="P36" s="13"/>
      <c r="Q36" s="13"/>
      <c r="R36" s="13"/>
      <c r="S36" s="13"/>
      <c r="T36" s="13"/>
      <c r="U36" s="13"/>
      <c r="V36" s="13"/>
      <c r="W36" s="8" t="s">
        <v>579</v>
      </c>
      <c r="X36" s="8" t="s">
        <v>52</v>
      </c>
      <c r="Y36" s="5" t="s">
        <v>52</v>
      </c>
      <c r="Z36" s="5" t="s">
        <v>52</v>
      </c>
      <c r="AA36" s="14"/>
      <c r="AB36" s="5" t="s">
        <v>52</v>
      </c>
    </row>
    <row r="37" spans="1:28" ht="30" customHeight="1" x14ac:dyDescent="0.3">
      <c r="A37" s="8" t="s">
        <v>395</v>
      </c>
      <c r="B37" s="8" t="s">
        <v>384</v>
      </c>
      <c r="C37" s="8" t="s">
        <v>393</v>
      </c>
      <c r="D37" s="12" t="s">
        <v>394</v>
      </c>
      <c r="E37" s="13"/>
      <c r="F37" s="8"/>
      <c r="G37" s="13"/>
      <c r="H37" s="8"/>
      <c r="I37" s="13"/>
      <c r="J37" s="8"/>
      <c r="K37" s="13"/>
      <c r="L37" s="8"/>
      <c r="M37" s="13"/>
      <c r="N37" s="8"/>
      <c r="O37" s="13"/>
      <c r="P37" s="13"/>
      <c r="Q37" s="13"/>
      <c r="R37" s="13"/>
      <c r="S37" s="13"/>
      <c r="T37" s="13"/>
      <c r="U37" s="13"/>
      <c r="V37" s="13"/>
      <c r="W37" s="8" t="s">
        <v>580</v>
      </c>
      <c r="X37" s="8" t="s">
        <v>52</v>
      </c>
      <c r="Y37" s="5" t="s">
        <v>52</v>
      </c>
      <c r="Z37" s="5" t="s">
        <v>52</v>
      </c>
      <c r="AA37" s="14"/>
      <c r="AB37" s="5" t="s">
        <v>52</v>
      </c>
    </row>
    <row r="38" spans="1:28" ht="30" customHeight="1" x14ac:dyDescent="0.3">
      <c r="A38" s="8" t="s">
        <v>390</v>
      </c>
      <c r="B38" s="8" t="s">
        <v>384</v>
      </c>
      <c r="C38" s="8" t="s">
        <v>389</v>
      </c>
      <c r="D38" s="12" t="s">
        <v>310</v>
      </c>
      <c r="E38" s="13"/>
      <c r="F38" s="8"/>
      <c r="G38" s="13"/>
      <c r="H38" s="8"/>
      <c r="I38" s="13"/>
      <c r="J38" s="8"/>
      <c r="K38" s="13"/>
      <c r="L38" s="8"/>
      <c r="M38" s="13"/>
      <c r="N38" s="8"/>
      <c r="O38" s="13"/>
      <c r="P38" s="13"/>
      <c r="Q38" s="13"/>
      <c r="R38" s="13"/>
      <c r="S38" s="13"/>
      <c r="T38" s="13"/>
      <c r="U38" s="13"/>
      <c r="V38" s="13"/>
      <c r="W38" s="8" t="s">
        <v>581</v>
      </c>
      <c r="X38" s="8" t="s">
        <v>52</v>
      </c>
      <c r="Y38" s="5" t="s">
        <v>52</v>
      </c>
      <c r="Z38" s="5" t="s">
        <v>52</v>
      </c>
      <c r="AA38" s="14"/>
      <c r="AB38" s="5" t="s">
        <v>52</v>
      </c>
    </row>
    <row r="39" spans="1:28" ht="30" customHeight="1" x14ac:dyDescent="0.3">
      <c r="A39" s="8" t="s">
        <v>392</v>
      </c>
      <c r="B39" s="8" t="s">
        <v>384</v>
      </c>
      <c r="C39" s="8" t="s">
        <v>391</v>
      </c>
      <c r="D39" s="12" t="s">
        <v>310</v>
      </c>
      <c r="E39" s="13"/>
      <c r="F39" s="8"/>
      <c r="G39" s="13"/>
      <c r="H39" s="8"/>
      <c r="I39" s="13"/>
      <c r="J39" s="8"/>
      <c r="K39" s="13"/>
      <c r="L39" s="8"/>
      <c r="M39" s="13"/>
      <c r="N39" s="8"/>
      <c r="O39" s="13"/>
      <c r="P39" s="13"/>
      <c r="Q39" s="13"/>
      <c r="R39" s="13"/>
      <c r="S39" s="13"/>
      <c r="T39" s="13"/>
      <c r="U39" s="13"/>
      <c r="V39" s="13"/>
      <c r="W39" s="8" t="s">
        <v>582</v>
      </c>
      <c r="X39" s="8" t="s">
        <v>52</v>
      </c>
      <c r="Y39" s="5" t="s">
        <v>52</v>
      </c>
      <c r="Z39" s="5" t="s">
        <v>52</v>
      </c>
      <c r="AA39" s="14"/>
      <c r="AB39" s="5" t="s">
        <v>52</v>
      </c>
    </row>
    <row r="40" spans="1:28" ht="30" customHeight="1" x14ac:dyDescent="0.3">
      <c r="A40" s="8" t="s">
        <v>383</v>
      </c>
      <c r="B40" s="8" t="s">
        <v>381</v>
      </c>
      <c r="C40" s="8" t="s">
        <v>382</v>
      </c>
      <c r="D40" s="12" t="s">
        <v>68</v>
      </c>
      <c r="E40" s="13"/>
      <c r="F40" s="8"/>
      <c r="G40" s="13"/>
      <c r="H40" s="8"/>
      <c r="I40" s="13"/>
      <c r="J40" s="8"/>
      <c r="K40" s="13"/>
      <c r="L40" s="8"/>
      <c r="M40" s="13"/>
      <c r="N40" s="8"/>
      <c r="O40" s="13"/>
      <c r="P40" s="13"/>
      <c r="Q40" s="13"/>
      <c r="R40" s="13"/>
      <c r="S40" s="13"/>
      <c r="T40" s="13"/>
      <c r="U40" s="13"/>
      <c r="V40" s="13"/>
      <c r="W40" s="8" t="s">
        <v>583</v>
      </c>
      <c r="X40" s="8" t="s">
        <v>52</v>
      </c>
      <c r="Y40" s="5" t="s">
        <v>52</v>
      </c>
      <c r="Z40" s="5" t="s">
        <v>52</v>
      </c>
      <c r="AA40" s="14"/>
      <c r="AB40" s="5" t="s">
        <v>52</v>
      </c>
    </row>
    <row r="41" spans="1:28" ht="30" customHeight="1" x14ac:dyDescent="0.3">
      <c r="A41" s="8" t="s">
        <v>380</v>
      </c>
      <c r="B41" s="8" t="s">
        <v>378</v>
      </c>
      <c r="C41" s="8" t="s">
        <v>379</v>
      </c>
      <c r="D41" s="12" t="s">
        <v>211</v>
      </c>
      <c r="E41" s="13"/>
      <c r="F41" s="8"/>
      <c r="G41" s="13"/>
      <c r="H41" s="8"/>
      <c r="I41" s="13"/>
      <c r="J41" s="8"/>
      <c r="K41" s="13"/>
      <c r="L41" s="8"/>
      <c r="M41" s="13"/>
      <c r="N41" s="8"/>
      <c r="O41" s="13"/>
      <c r="P41" s="13"/>
      <c r="Q41" s="13"/>
      <c r="R41" s="13"/>
      <c r="S41" s="13"/>
      <c r="T41" s="13"/>
      <c r="U41" s="13"/>
      <c r="V41" s="13"/>
      <c r="W41" s="8" t="s">
        <v>584</v>
      </c>
      <c r="X41" s="8" t="s">
        <v>52</v>
      </c>
      <c r="Y41" s="5" t="s">
        <v>52</v>
      </c>
      <c r="Z41" s="5" t="s">
        <v>52</v>
      </c>
      <c r="AA41" s="14"/>
      <c r="AB41" s="5" t="s">
        <v>52</v>
      </c>
    </row>
    <row r="42" spans="1:28" ht="30" customHeight="1" x14ac:dyDescent="0.3">
      <c r="A42" s="8" t="s">
        <v>88</v>
      </c>
      <c r="B42" s="8" t="s">
        <v>85</v>
      </c>
      <c r="C42" s="8" t="s">
        <v>86</v>
      </c>
      <c r="D42" s="12" t="s">
        <v>68</v>
      </c>
      <c r="E42" s="13"/>
      <c r="F42" s="8"/>
      <c r="G42" s="13"/>
      <c r="H42" s="8"/>
      <c r="I42" s="13"/>
      <c r="J42" s="8"/>
      <c r="K42" s="13"/>
      <c r="L42" s="8"/>
      <c r="M42" s="13"/>
      <c r="N42" s="8"/>
      <c r="O42" s="13"/>
      <c r="P42" s="13"/>
      <c r="Q42" s="13"/>
      <c r="R42" s="13"/>
      <c r="S42" s="13"/>
      <c r="T42" s="13"/>
      <c r="U42" s="13"/>
      <c r="V42" s="13"/>
      <c r="W42" s="8" t="s">
        <v>585</v>
      </c>
      <c r="X42" s="8" t="s">
        <v>292</v>
      </c>
      <c r="Y42" s="5" t="s">
        <v>52</v>
      </c>
      <c r="Z42" s="5" t="s">
        <v>52</v>
      </c>
      <c r="AA42" s="14"/>
      <c r="AB42" s="5" t="s">
        <v>52</v>
      </c>
    </row>
    <row r="43" spans="1:28" ht="30" customHeight="1" x14ac:dyDescent="0.3">
      <c r="A43" s="8" t="s">
        <v>342</v>
      </c>
      <c r="B43" s="8" t="s">
        <v>340</v>
      </c>
      <c r="C43" s="8" t="s">
        <v>341</v>
      </c>
      <c r="D43" s="12" t="s">
        <v>161</v>
      </c>
      <c r="E43" s="13"/>
      <c r="F43" s="8"/>
      <c r="G43" s="13"/>
      <c r="H43" s="8"/>
      <c r="I43" s="13"/>
      <c r="J43" s="8"/>
      <c r="K43" s="13"/>
      <c r="L43" s="8"/>
      <c r="M43" s="13"/>
      <c r="N43" s="8"/>
      <c r="O43" s="13"/>
      <c r="P43" s="13"/>
      <c r="Q43" s="13"/>
      <c r="R43" s="13"/>
      <c r="S43" s="13"/>
      <c r="T43" s="13"/>
      <c r="U43" s="13"/>
      <c r="V43" s="13"/>
      <c r="W43" s="8" t="s">
        <v>586</v>
      </c>
      <c r="X43" s="8" t="s">
        <v>52</v>
      </c>
      <c r="Y43" s="5" t="s">
        <v>52</v>
      </c>
      <c r="Z43" s="5" t="s">
        <v>52</v>
      </c>
      <c r="AA43" s="14"/>
      <c r="AB43" s="5" t="s">
        <v>52</v>
      </c>
    </row>
    <row r="44" spans="1:28" ht="30" customHeight="1" x14ac:dyDescent="0.3">
      <c r="A44" s="8" t="s">
        <v>345</v>
      </c>
      <c r="B44" s="8" t="s">
        <v>343</v>
      </c>
      <c r="C44" s="8" t="s">
        <v>344</v>
      </c>
      <c r="D44" s="12" t="s">
        <v>161</v>
      </c>
      <c r="E44" s="13"/>
      <c r="F44" s="8"/>
      <c r="G44" s="13"/>
      <c r="H44" s="8"/>
      <c r="I44" s="13"/>
      <c r="J44" s="8"/>
      <c r="K44" s="13"/>
      <c r="L44" s="8"/>
      <c r="M44" s="13"/>
      <c r="N44" s="8"/>
      <c r="O44" s="13"/>
      <c r="P44" s="13"/>
      <c r="Q44" s="13"/>
      <c r="R44" s="13"/>
      <c r="S44" s="13"/>
      <c r="T44" s="13"/>
      <c r="U44" s="13"/>
      <c r="V44" s="13"/>
      <c r="W44" s="8" t="s">
        <v>587</v>
      </c>
      <c r="X44" s="8" t="s">
        <v>52</v>
      </c>
      <c r="Y44" s="5" t="s">
        <v>52</v>
      </c>
      <c r="Z44" s="5" t="s">
        <v>52</v>
      </c>
      <c r="AA44" s="14"/>
      <c r="AB44" s="5" t="s">
        <v>52</v>
      </c>
    </row>
    <row r="45" spans="1:28" ht="30" customHeight="1" x14ac:dyDescent="0.3">
      <c r="A45" s="8" t="s">
        <v>348</v>
      </c>
      <c r="B45" s="8" t="s">
        <v>346</v>
      </c>
      <c r="C45" s="8" t="s">
        <v>347</v>
      </c>
      <c r="D45" s="12" t="s">
        <v>161</v>
      </c>
      <c r="E45" s="13"/>
      <c r="F45" s="8"/>
      <c r="G45" s="13"/>
      <c r="H45" s="8"/>
      <c r="I45" s="13"/>
      <c r="J45" s="8"/>
      <c r="K45" s="13"/>
      <c r="L45" s="8"/>
      <c r="M45" s="13"/>
      <c r="N45" s="8"/>
      <c r="O45" s="13"/>
      <c r="P45" s="13"/>
      <c r="Q45" s="13"/>
      <c r="R45" s="13"/>
      <c r="S45" s="13"/>
      <c r="T45" s="13"/>
      <c r="U45" s="13"/>
      <c r="V45" s="13"/>
      <c r="W45" s="8" t="s">
        <v>588</v>
      </c>
      <c r="X45" s="8" t="s">
        <v>52</v>
      </c>
      <c r="Y45" s="5" t="s">
        <v>52</v>
      </c>
      <c r="Z45" s="5" t="s">
        <v>52</v>
      </c>
      <c r="AA45" s="14"/>
      <c r="AB45" s="5" t="s">
        <v>52</v>
      </c>
    </row>
    <row r="46" spans="1:28" ht="30" customHeight="1" x14ac:dyDescent="0.3">
      <c r="A46" s="8" t="s">
        <v>351</v>
      </c>
      <c r="B46" s="8" t="s">
        <v>349</v>
      </c>
      <c r="C46" s="8" t="s">
        <v>52</v>
      </c>
      <c r="D46" s="12" t="s">
        <v>350</v>
      </c>
      <c r="E46" s="13"/>
      <c r="F46" s="8"/>
      <c r="G46" s="13"/>
      <c r="H46" s="8"/>
      <c r="I46" s="13"/>
      <c r="J46" s="8"/>
      <c r="K46" s="13"/>
      <c r="L46" s="8"/>
      <c r="M46" s="13"/>
      <c r="N46" s="8"/>
      <c r="O46" s="13"/>
      <c r="P46" s="13"/>
      <c r="Q46" s="13"/>
      <c r="R46" s="13"/>
      <c r="S46" s="13"/>
      <c r="T46" s="13"/>
      <c r="U46" s="13"/>
      <c r="V46" s="13"/>
      <c r="W46" s="8" t="s">
        <v>589</v>
      </c>
      <c r="X46" s="8" t="s">
        <v>52</v>
      </c>
      <c r="Y46" s="5" t="s">
        <v>52</v>
      </c>
      <c r="Z46" s="5" t="s">
        <v>52</v>
      </c>
      <c r="AA46" s="14"/>
      <c r="AB46" s="5" t="s">
        <v>52</v>
      </c>
    </row>
    <row r="47" spans="1:28" ht="30" customHeight="1" x14ac:dyDescent="0.3">
      <c r="A47" s="8" t="s">
        <v>366</v>
      </c>
      <c r="B47" s="8" t="s">
        <v>365</v>
      </c>
      <c r="C47" s="8" t="s">
        <v>142</v>
      </c>
      <c r="D47" s="12" t="s">
        <v>68</v>
      </c>
      <c r="E47" s="13"/>
      <c r="F47" s="8"/>
      <c r="G47" s="13"/>
      <c r="H47" s="8"/>
      <c r="I47" s="13"/>
      <c r="J47" s="8"/>
      <c r="K47" s="13"/>
      <c r="L47" s="8"/>
      <c r="M47" s="13"/>
      <c r="N47" s="8"/>
      <c r="O47" s="13"/>
      <c r="P47" s="13"/>
      <c r="Q47" s="13"/>
      <c r="R47" s="13"/>
      <c r="S47" s="13"/>
      <c r="T47" s="13"/>
      <c r="U47" s="13"/>
      <c r="V47" s="13"/>
      <c r="W47" s="8" t="s">
        <v>590</v>
      </c>
      <c r="X47" s="8" t="s">
        <v>52</v>
      </c>
      <c r="Y47" s="5" t="s">
        <v>52</v>
      </c>
      <c r="Z47" s="5" t="s">
        <v>52</v>
      </c>
      <c r="AA47" s="14"/>
      <c r="AB47" s="5" t="s">
        <v>52</v>
      </c>
    </row>
    <row r="48" spans="1:28" ht="30" customHeight="1" x14ac:dyDescent="0.3">
      <c r="A48" s="8" t="s">
        <v>362</v>
      </c>
      <c r="B48" s="8" t="s">
        <v>360</v>
      </c>
      <c r="C48" s="8" t="s">
        <v>134</v>
      </c>
      <c r="D48" s="12" t="s">
        <v>68</v>
      </c>
      <c r="E48" s="13"/>
      <c r="F48" s="8"/>
      <c r="G48" s="13"/>
      <c r="H48" s="8"/>
      <c r="I48" s="13"/>
      <c r="J48" s="8"/>
      <c r="K48" s="13"/>
      <c r="L48" s="8"/>
      <c r="M48" s="13"/>
      <c r="N48" s="8"/>
      <c r="O48" s="13"/>
      <c r="P48" s="13"/>
      <c r="Q48" s="13"/>
      <c r="R48" s="13"/>
      <c r="S48" s="13"/>
      <c r="T48" s="13"/>
      <c r="U48" s="13"/>
      <c r="V48" s="13"/>
      <c r="W48" s="8" t="s">
        <v>591</v>
      </c>
      <c r="X48" s="8" t="s">
        <v>361</v>
      </c>
      <c r="Y48" s="5" t="s">
        <v>52</v>
      </c>
      <c r="Z48" s="5" t="s">
        <v>52</v>
      </c>
      <c r="AA48" s="14"/>
      <c r="AB48" s="5" t="s">
        <v>52</v>
      </c>
    </row>
    <row r="49" spans="1:28" ht="30" customHeight="1" x14ac:dyDescent="0.3">
      <c r="A49" s="8" t="s">
        <v>407</v>
      </c>
      <c r="B49" s="8" t="s">
        <v>404</v>
      </c>
      <c r="C49" s="8" t="s">
        <v>405</v>
      </c>
      <c r="D49" s="12" t="s">
        <v>310</v>
      </c>
      <c r="E49" s="13"/>
      <c r="F49" s="8"/>
      <c r="G49" s="13"/>
      <c r="H49" s="8"/>
      <c r="I49" s="13"/>
      <c r="J49" s="8"/>
      <c r="K49" s="13"/>
      <c r="L49" s="8"/>
      <c r="M49" s="13"/>
      <c r="N49" s="8"/>
      <c r="O49" s="13"/>
      <c r="P49" s="13"/>
      <c r="Q49" s="13"/>
      <c r="R49" s="13"/>
      <c r="S49" s="13"/>
      <c r="T49" s="13"/>
      <c r="U49" s="13"/>
      <c r="V49" s="13"/>
      <c r="W49" s="8" t="s">
        <v>592</v>
      </c>
      <c r="X49" s="8" t="s">
        <v>406</v>
      </c>
      <c r="Y49" s="5" t="s">
        <v>52</v>
      </c>
      <c r="Z49" s="5" t="s">
        <v>52</v>
      </c>
      <c r="AA49" s="14"/>
      <c r="AB49" s="5" t="s">
        <v>52</v>
      </c>
    </row>
    <row r="50" spans="1:28" ht="30" customHeight="1" x14ac:dyDescent="0.3">
      <c r="A50" s="8" t="s">
        <v>403</v>
      </c>
      <c r="B50" s="8" t="s">
        <v>399</v>
      </c>
      <c r="C50" s="8" t="s">
        <v>400</v>
      </c>
      <c r="D50" s="12" t="s">
        <v>401</v>
      </c>
      <c r="E50" s="13"/>
      <c r="F50" s="8"/>
      <c r="G50" s="13"/>
      <c r="H50" s="8"/>
      <c r="I50" s="13"/>
      <c r="J50" s="8"/>
      <c r="K50" s="13"/>
      <c r="L50" s="8"/>
      <c r="M50" s="13"/>
      <c r="N50" s="8"/>
      <c r="O50" s="13"/>
      <c r="P50" s="13"/>
      <c r="Q50" s="13"/>
      <c r="R50" s="13"/>
      <c r="S50" s="13"/>
      <c r="T50" s="13"/>
      <c r="U50" s="13"/>
      <c r="V50" s="13"/>
      <c r="W50" s="8" t="s">
        <v>593</v>
      </c>
      <c r="X50" s="8" t="s">
        <v>402</v>
      </c>
      <c r="Y50" s="5" t="s">
        <v>52</v>
      </c>
      <c r="Z50" s="5" t="s">
        <v>52</v>
      </c>
      <c r="AA50" s="14"/>
      <c r="AB50" s="5" t="s">
        <v>52</v>
      </c>
    </row>
    <row r="51" spans="1:28" ht="30" customHeight="1" x14ac:dyDescent="0.3">
      <c r="A51" s="8" t="s">
        <v>398</v>
      </c>
      <c r="B51" s="8" t="s">
        <v>396</v>
      </c>
      <c r="C51" s="8" t="s">
        <v>397</v>
      </c>
      <c r="D51" s="12" t="s">
        <v>394</v>
      </c>
      <c r="E51" s="13"/>
      <c r="F51" s="8"/>
      <c r="G51" s="13"/>
      <c r="H51" s="8"/>
      <c r="I51" s="13"/>
      <c r="J51" s="8"/>
      <c r="K51" s="13"/>
      <c r="L51" s="8"/>
      <c r="M51" s="13"/>
      <c r="N51" s="8"/>
      <c r="O51" s="13"/>
      <c r="P51" s="13"/>
      <c r="Q51" s="13"/>
      <c r="R51" s="13"/>
      <c r="S51" s="13"/>
      <c r="T51" s="13"/>
      <c r="U51" s="13"/>
      <c r="V51" s="13"/>
      <c r="W51" s="8" t="s">
        <v>594</v>
      </c>
      <c r="X51" s="8" t="s">
        <v>52</v>
      </c>
      <c r="Y51" s="5" t="s">
        <v>52</v>
      </c>
      <c r="Z51" s="5" t="s">
        <v>52</v>
      </c>
      <c r="AA51" s="14"/>
      <c r="AB51" s="5" t="s">
        <v>52</v>
      </c>
    </row>
    <row r="52" spans="1:28" ht="30" customHeight="1" x14ac:dyDescent="0.3">
      <c r="A52" s="8" t="s">
        <v>228</v>
      </c>
      <c r="B52" s="8" t="s">
        <v>226</v>
      </c>
      <c r="C52" s="8" t="s">
        <v>227</v>
      </c>
      <c r="D52" s="12" t="s">
        <v>68</v>
      </c>
      <c r="E52" s="13"/>
      <c r="F52" s="8"/>
      <c r="G52" s="13"/>
      <c r="H52" s="8"/>
      <c r="I52" s="13"/>
      <c r="J52" s="8"/>
      <c r="K52" s="13"/>
      <c r="L52" s="8"/>
      <c r="M52" s="13"/>
      <c r="N52" s="8"/>
      <c r="O52" s="13"/>
      <c r="P52" s="13"/>
      <c r="Q52" s="13"/>
      <c r="R52" s="13"/>
      <c r="S52" s="13"/>
      <c r="T52" s="13"/>
      <c r="U52" s="13"/>
      <c r="V52" s="13"/>
      <c r="W52" s="8" t="s">
        <v>595</v>
      </c>
      <c r="X52" s="8" t="s">
        <v>52</v>
      </c>
      <c r="Y52" s="5" t="s">
        <v>52</v>
      </c>
      <c r="Z52" s="5" t="s">
        <v>52</v>
      </c>
      <c r="AA52" s="14"/>
      <c r="AB52" s="5" t="s">
        <v>52</v>
      </c>
    </row>
    <row r="53" spans="1:28" ht="30" customHeight="1" x14ac:dyDescent="0.3">
      <c r="A53" s="8" t="s">
        <v>465</v>
      </c>
      <c r="B53" s="8" t="s">
        <v>463</v>
      </c>
      <c r="C53" s="8" t="s">
        <v>464</v>
      </c>
      <c r="D53" s="12" t="s">
        <v>68</v>
      </c>
      <c r="E53" s="13"/>
      <c r="F53" s="8"/>
      <c r="G53" s="13"/>
      <c r="H53" s="8"/>
      <c r="I53" s="13"/>
      <c r="J53" s="8"/>
      <c r="K53" s="13"/>
      <c r="L53" s="8"/>
      <c r="M53" s="13"/>
      <c r="N53" s="8"/>
      <c r="O53" s="13"/>
      <c r="P53" s="13"/>
      <c r="Q53" s="13"/>
      <c r="R53" s="13"/>
      <c r="S53" s="13"/>
      <c r="T53" s="13"/>
      <c r="U53" s="13"/>
      <c r="V53" s="13"/>
      <c r="W53" s="8" t="s">
        <v>596</v>
      </c>
      <c r="X53" s="8" t="s">
        <v>52</v>
      </c>
      <c r="Y53" s="5" t="s">
        <v>52</v>
      </c>
      <c r="Z53" s="5" t="s">
        <v>52</v>
      </c>
      <c r="AA53" s="14"/>
      <c r="AB53" s="5" t="s">
        <v>52</v>
      </c>
    </row>
    <row r="54" spans="1:28" ht="30" customHeight="1" x14ac:dyDescent="0.3">
      <c r="A54" s="8" t="s">
        <v>311</v>
      </c>
      <c r="B54" s="8" t="s">
        <v>308</v>
      </c>
      <c r="C54" s="8" t="s">
        <v>309</v>
      </c>
      <c r="D54" s="12" t="s">
        <v>310</v>
      </c>
      <c r="E54" s="13"/>
      <c r="F54" s="8"/>
      <c r="G54" s="13"/>
      <c r="H54" s="8"/>
      <c r="I54" s="13"/>
      <c r="J54" s="8"/>
      <c r="K54" s="13"/>
      <c r="L54" s="8"/>
      <c r="M54" s="13"/>
      <c r="N54" s="8"/>
      <c r="O54" s="13"/>
      <c r="P54" s="13"/>
      <c r="Q54" s="13"/>
      <c r="R54" s="13"/>
      <c r="S54" s="13"/>
      <c r="T54" s="13"/>
      <c r="U54" s="13"/>
      <c r="V54" s="13"/>
      <c r="W54" s="8" t="s">
        <v>597</v>
      </c>
      <c r="X54" s="8" t="s">
        <v>52</v>
      </c>
      <c r="Y54" s="5" t="s">
        <v>52</v>
      </c>
      <c r="Z54" s="5" t="s">
        <v>52</v>
      </c>
      <c r="AA54" s="14"/>
      <c r="AB54" s="5" t="s">
        <v>52</v>
      </c>
    </row>
    <row r="55" spans="1:28" ht="30" customHeight="1" x14ac:dyDescent="0.3">
      <c r="A55" s="8" t="s">
        <v>313</v>
      </c>
      <c r="B55" s="8" t="s">
        <v>308</v>
      </c>
      <c r="C55" s="8" t="s">
        <v>312</v>
      </c>
      <c r="D55" s="12" t="s">
        <v>310</v>
      </c>
      <c r="E55" s="13"/>
      <c r="F55" s="8"/>
      <c r="G55" s="13"/>
      <c r="H55" s="8"/>
      <c r="I55" s="13"/>
      <c r="J55" s="8"/>
      <c r="K55" s="13"/>
      <c r="L55" s="8"/>
      <c r="M55" s="13"/>
      <c r="N55" s="8"/>
      <c r="O55" s="13"/>
      <c r="P55" s="13"/>
      <c r="Q55" s="13"/>
      <c r="R55" s="13"/>
      <c r="S55" s="13"/>
      <c r="T55" s="13"/>
      <c r="U55" s="13"/>
      <c r="V55" s="13"/>
      <c r="W55" s="8" t="s">
        <v>598</v>
      </c>
      <c r="X55" s="8" t="s">
        <v>52</v>
      </c>
      <c r="Y55" s="5" t="s">
        <v>52</v>
      </c>
      <c r="Z55" s="5" t="s">
        <v>52</v>
      </c>
      <c r="AA55" s="14"/>
      <c r="AB55" s="5" t="s">
        <v>52</v>
      </c>
    </row>
    <row r="56" spans="1:28" ht="30" customHeight="1" x14ac:dyDescent="0.3">
      <c r="A56" s="8" t="s">
        <v>315</v>
      </c>
      <c r="B56" s="8" t="s">
        <v>308</v>
      </c>
      <c r="C56" s="8" t="s">
        <v>314</v>
      </c>
      <c r="D56" s="12" t="s">
        <v>310</v>
      </c>
      <c r="E56" s="13"/>
      <c r="F56" s="8"/>
      <c r="G56" s="13"/>
      <c r="H56" s="8"/>
      <c r="I56" s="13"/>
      <c r="J56" s="8"/>
      <c r="K56" s="13"/>
      <c r="L56" s="8"/>
      <c r="M56" s="13"/>
      <c r="N56" s="8"/>
      <c r="O56" s="13"/>
      <c r="P56" s="13"/>
      <c r="Q56" s="13"/>
      <c r="R56" s="13"/>
      <c r="S56" s="13"/>
      <c r="T56" s="13"/>
      <c r="U56" s="13"/>
      <c r="V56" s="13"/>
      <c r="W56" s="8" t="s">
        <v>599</v>
      </c>
      <c r="X56" s="8" t="s">
        <v>52</v>
      </c>
      <c r="Y56" s="5" t="s">
        <v>52</v>
      </c>
      <c r="Z56" s="5" t="s">
        <v>52</v>
      </c>
      <c r="AA56" s="14"/>
      <c r="AB56" s="5" t="s">
        <v>52</v>
      </c>
    </row>
    <row r="57" spans="1:28" ht="30" customHeight="1" x14ac:dyDescent="0.3">
      <c r="A57" s="8" t="s">
        <v>319</v>
      </c>
      <c r="B57" s="8" t="s">
        <v>308</v>
      </c>
      <c r="C57" s="8" t="s">
        <v>318</v>
      </c>
      <c r="D57" s="12" t="s">
        <v>310</v>
      </c>
      <c r="E57" s="13"/>
      <c r="F57" s="8"/>
      <c r="G57" s="13"/>
      <c r="H57" s="8"/>
      <c r="I57" s="13"/>
      <c r="J57" s="8"/>
      <c r="K57" s="13"/>
      <c r="L57" s="8"/>
      <c r="M57" s="13"/>
      <c r="N57" s="8"/>
      <c r="O57" s="13"/>
      <c r="P57" s="13"/>
      <c r="Q57" s="13"/>
      <c r="R57" s="13"/>
      <c r="S57" s="13"/>
      <c r="T57" s="13"/>
      <c r="U57" s="13"/>
      <c r="V57" s="13"/>
      <c r="W57" s="8" t="s">
        <v>600</v>
      </c>
      <c r="X57" s="8" t="s">
        <v>52</v>
      </c>
      <c r="Y57" s="5" t="s">
        <v>52</v>
      </c>
      <c r="Z57" s="5" t="s">
        <v>52</v>
      </c>
      <c r="AA57" s="14"/>
      <c r="AB57" s="5" t="s">
        <v>52</v>
      </c>
    </row>
    <row r="58" spans="1:28" ht="30" customHeight="1" x14ac:dyDescent="0.3">
      <c r="A58" s="8" t="s">
        <v>321</v>
      </c>
      <c r="B58" s="8" t="s">
        <v>308</v>
      </c>
      <c r="C58" s="8" t="s">
        <v>320</v>
      </c>
      <c r="D58" s="12" t="s">
        <v>310</v>
      </c>
      <c r="E58" s="13"/>
      <c r="F58" s="8"/>
      <c r="G58" s="13"/>
      <c r="H58" s="8"/>
      <c r="I58" s="13"/>
      <c r="J58" s="8"/>
      <c r="K58" s="13"/>
      <c r="L58" s="8"/>
      <c r="M58" s="13"/>
      <c r="N58" s="8"/>
      <c r="O58" s="13"/>
      <c r="P58" s="13"/>
      <c r="Q58" s="13"/>
      <c r="R58" s="13"/>
      <c r="S58" s="13"/>
      <c r="T58" s="13"/>
      <c r="U58" s="13"/>
      <c r="V58" s="13"/>
      <c r="W58" s="8" t="s">
        <v>601</v>
      </c>
      <c r="X58" s="8" t="s">
        <v>52</v>
      </c>
      <c r="Y58" s="5" t="s">
        <v>52</v>
      </c>
      <c r="Z58" s="5" t="s">
        <v>52</v>
      </c>
      <c r="AA58" s="14"/>
      <c r="AB58" s="5" t="s">
        <v>52</v>
      </c>
    </row>
    <row r="59" spans="1:28" ht="30" customHeight="1" x14ac:dyDescent="0.3">
      <c r="A59" s="8" t="s">
        <v>317</v>
      </c>
      <c r="B59" s="8" t="s">
        <v>308</v>
      </c>
      <c r="C59" s="8" t="s">
        <v>316</v>
      </c>
      <c r="D59" s="12" t="s">
        <v>310</v>
      </c>
      <c r="E59" s="13"/>
      <c r="F59" s="8"/>
      <c r="G59" s="13"/>
      <c r="H59" s="8"/>
      <c r="I59" s="13"/>
      <c r="J59" s="8"/>
      <c r="K59" s="13"/>
      <c r="L59" s="8"/>
      <c r="M59" s="13"/>
      <c r="N59" s="8"/>
      <c r="O59" s="13"/>
      <c r="P59" s="13"/>
      <c r="Q59" s="13"/>
      <c r="R59" s="13"/>
      <c r="S59" s="13"/>
      <c r="T59" s="13"/>
      <c r="U59" s="13"/>
      <c r="V59" s="13"/>
      <c r="W59" s="8" t="s">
        <v>602</v>
      </c>
      <c r="X59" s="8" t="s">
        <v>52</v>
      </c>
      <c r="Y59" s="5" t="s">
        <v>52</v>
      </c>
      <c r="Z59" s="5" t="s">
        <v>52</v>
      </c>
      <c r="AA59" s="14"/>
      <c r="AB59" s="5" t="s">
        <v>52</v>
      </c>
    </row>
    <row r="60" spans="1:28" ht="30" customHeight="1" x14ac:dyDescent="0.3">
      <c r="A60" s="8" t="s">
        <v>323</v>
      </c>
      <c r="B60" s="8" t="s">
        <v>308</v>
      </c>
      <c r="C60" s="8" t="s">
        <v>322</v>
      </c>
      <c r="D60" s="12" t="s">
        <v>310</v>
      </c>
      <c r="E60" s="13"/>
      <c r="F60" s="8"/>
      <c r="G60" s="13"/>
      <c r="H60" s="8"/>
      <c r="I60" s="13"/>
      <c r="J60" s="8"/>
      <c r="K60" s="13"/>
      <c r="L60" s="8"/>
      <c r="M60" s="13"/>
      <c r="N60" s="8"/>
      <c r="O60" s="13"/>
      <c r="P60" s="13"/>
      <c r="Q60" s="13"/>
      <c r="R60" s="13"/>
      <c r="S60" s="13"/>
      <c r="T60" s="13"/>
      <c r="U60" s="13"/>
      <c r="V60" s="13"/>
      <c r="W60" s="8" t="s">
        <v>603</v>
      </c>
      <c r="X60" s="8" t="s">
        <v>52</v>
      </c>
      <c r="Y60" s="5" t="s">
        <v>52</v>
      </c>
      <c r="Z60" s="5" t="s">
        <v>52</v>
      </c>
      <c r="AA60" s="14"/>
      <c r="AB60" s="5" t="s">
        <v>52</v>
      </c>
    </row>
    <row r="61" spans="1:28" ht="30" customHeight="1" x14ac:dyDescent="0.3">
      <c r="A61" s="8" t="s">
        <v>325</v>
      </c>
      <c r="B61" s="8" t="s">
        <v>308</v>
      </c>
      <c r="C61" s="8" t="s">
        <v>324</v>
      </c>
      <c r="D61" s="12" t="s">
        <v>310</v>
      </c>
      <c r="E61" s="13"/>
      <c r="F61" s="8"/>
      <c r="G61" s="13"/>
      <c r="H61" s="8"/>
      <c r="I61" s="13"/>
      <c r="J61" s="8"/>
      <c r="K61" s="13"/>
      <c r="L61" s="8"/>
      <c r="M61" s="13"/>
      <c r="N61" s="8"/>
      <c r="O61" s="13"/>
      <c r="P61" s="13"/>
      <c r="Q61" s="13"/>
      <c r="R61" s="13"/>
      <c r="S61" s="13"/>
      <c r="T61" s="13"/>
      <c r="U61" s="13"/>
      <c r="V61" s="13"/>
      <c r="W61" s="8" t="s">
        <v>604</v>
      </c>
      <c r="X61" s="8" t="s">
        <v>52</v>
      </c>
      <c r="Y61" s="5" t="s">
        <v>52</v>
      </c>
      <c r="Z61" s="5" t="s">
        <v>52</v>
      </c>
      <c r="AA61" s="14"/>
      <c r="AB61" s="5" t="s">
        <v>52</v>
      </c>
    </row>
    <row r="62" spans="1:28" ht="30" customHeight="1" x14ac:dyDescent="0.3">
      <c r="A62" s="8" t="s">
        <v>448</v>
      </c>
      <c r="B62" s="8" t="s">
        <v>446</v>
      </c>
      <c r="C62" s="8" t="s">
        <v>447</v>
      </c>
      <c r="D62" s="12" t="s">
        <v>335</v>
      </c>
      <c r="E62" s="13"/>
      <c r="F62" s="8"/>
      <c r="G62" s="13"/>
      <c r="H62" s="8"/>
      <c r="I62" s="13"/>
      <c r="J62" s="8"/>
      <c r="K62" s="13"/>
      <c r="L62" s="8"/>
      <c r="M62" s="13"/>
      <c r="N62" s="8"/>
      <c r="O62" s="13"/>
      <c r="P62" s="13"/>
      <c r="Q62" s="13"/>
      <c r="R62" s="13"/>
      <c r="S62" s="13"/>
      <c r="T62" s="13"/>
      <c r="U62" s="13"/>
      <c r="V62" s="13"/>
      <c r="W62" s="8" t="s">
        <v>605</v>
      </c>
      <c r="X62" s="8" t="s">
        <v>52</v>
      </c>
      <c r="Y62" s="5" t="s">
        <v>52</v>
      </c>
      <c r="Z62" s="5" t="s">
        <v>52</v>
      </c>
      <c r="AA62" s="14"/>
      <c r="AB62" s="5" t="s">
        <v>52</v>
      </c>
    </row>
    <row r="63" spans="1:28" ht="30" customHeight="1" x14ac:dyDescent="0.3">
      <c r="A63" s="8" t="s">
        <v>462</v>
      </c>
      <c r="B63" s="8" t="s">
        <v>446</v>
      </c>
      <c r="C63" s="8" t="s">
        <v>461</v>
      </c>
      <c r="D63" s="12" t="s">
        <v>335</v>
      </c>
      <c r="E63" s="13"/>
      <c r="F63" s="8"/>
      <c r="G63" s="13"/>
      <c r="H63" s="8"/>
      <c r="I63" s="13"/>
      <c r="J63" s="8"/>
      <c r="K63" s="13"/>
      <c r="L63" s="8"/>
      <c r="M63" s="13"/>
      <c r="N63" s="8"/>
      <c r="O63" s="13"/>
      <c r="P63" s="13"/>
      <c r="Q63" s="13"/>
      <c r="R63" s="13"/>
      <c r="S63" s="13"/>
      <c r="T63" s="13"/>
      <c r="U63" s="13"/>
      <c r="V63" s="13"/>
      <c r="W63" s="8" t="s">
        <v>606</v>
      </c>
      <c r="X63" s="8" t="s">
        <v>52</v>
      </c>
      <c r="Y63" s="5" t="s">
        <v>52</v>
      </c>
      <c r="Z63" s="5" t="s">
        <v>52</v>
      </c>
      <c r="AA63" s="14"/>
      <c r="AB63" s="5" t="s">
        <v>52</v>
      </c>
    </row>
    <row r="64" spans="1:28" ht="30" customHeight="1" x14ac:dyDescent="0.3">
      <c r="A64" s="8" t="s">
        <v>410</v>
      </c>
      <c r="B64" s="8" t="s">
        <v>408</v>
      </c>
      <c r="C64" s="8" t="s">
        <v>409</v>
      </c>
      <c r="D64" s="12" t="s">
        <v>310</v>
      </c>
      <c r="E64" s="13"/>
      <c r="F64" s="8"/>
      <c r="G64" s="13"/>
      <c r="H64" s="8"/>
      <c r="I64" s="13"/>
      <c r="J64" s="8"/>
      <c r="K64" s="13"/>
      <c r="L64" s="8"/>
      <c r="M64" s="13"/>
      <c r="N64" s="8"/>
      <c r="O64" s="13"/>
      <c r="P64" s="13"/>
      <c r="Q64" s="13"/>
      <c r="R64" s="13"/>
      <c r="S64" s="13"/>
      <c r="T64" s="13"/>
      <c r="U64" s="13"/>
      <c r="V64" s="13"/>
      <c r="W64" s="8" t="s">
        <v>607</v>
      </c>
      <c r="X64" s="8" t="s">
        <v>52</v>
      </c>
      <c r="Y64" s="5" t="s">
        <v>52</v>
      </c>
      <c r="Z64" s="5" t="s">
        <v>52</v>
      </c>
      <c r="AA64" s="14"/>
      <c r="AB64" s="5" t="s">
        <v>52</v>
      </c>
    </row>
    <row r="65" spans="1:28" ht="30" customHeight="1" x14ac:dyDescent="0.3">
      <c r="A65" s="8" t="s">
        <v>413</v>
      </c>
      <c r="B65" s="8" t="s">
        <v>411</v>
      </c>
      <c r="C65" s="8" t="s">
        <v>412</v>
      </c>
      <c r="D65" s="12" t="s">
        <v>394</v>
      </c>
      <c r="E65" s="13"/>
      <c r="F65" s="8"/>
      <c r="G65" s="13"/>
      <c r="H65" s="8"/>
      <c r="I65" s="13"/>
      <c r="J65" s="8"/>
      <c r="K65" s="13"/>
      <c r="L65" s="8"/>
      <c r="M65" s="13"/>
      <c r="N65" s="8"/>
      <c r="O65" s="13"/>
      <c r="P65" s="13"/>
      <c r="Q65" s="13"/>
      <c r="R65" s="13"/>
      <c r="S65" s="13"/>
      <c r="T65" s="13"/>
      <c r="U65" s="13"/>
      <c r="V65" s="13"/>
      <c r="W65" s="8" t="s">
        <v>608</v>
      </c>
      <c r="X65" s="8" t="s">
        <v>52</v>
      </c>
      <c r="Y65" s="5" t="s">
        <v>52</v>
      </c>
      <c r="Z65" s="5" t="s">
        <v>52</v>
      </c>
      <c r="AA65" s="14"/>
      <c r="AB65" s="5" t="s">
        <v>52</v>
      </c>
    </row>
    <row r="66" spans="1:28" ht="30" customHeight="1" x14ac:dyDescent="0.3">
      <c r="A66" s="8" t="s">
        <v>519</v>
      </c>
      <c r="B66" s="8" t="s">
        <v>516</v>
      </c>
      <c r="C66" s="8" t="s">
        <v>517</v>
      </c>
      <c r="D66" s="12" t="s">
        <v>518</v>
      </c>
      <c r="E66" s="13"/>
      <c r="F66" s="8"/>
      <c r="G66" s="13"/>
      <c r="H66" s="8"/>
      <c r="I66" s="13"/>
      <c r="J66" s="8"/>
      <c r="K66" s="13"/>
      <c r="L66" s="8"/>
      <c r="M66" s="13"/>
      <c r="N66" s="8"/>
      <c r="O66" s="13"/>
      <c r="P66" s="13"/>
      <c r="Q66" s="13"/>
      <c r="R66" s="13"/>
      <c r="S66" s="13"/>
      <c r="T66" s="13"/>
      <c r="U66" s="13"/>
      <c r="V66" s="13"/>
      <c r="W66" s="8" t="s">
        <v>609</v>
      </c>
      <c r="X66" s="8" t="s">
        <v>52</v>
      </c>
      <c r="Y66" s="5" t="s">
        <v>52</v>
      </c>
      <c r="Z66" s="5" t="s">
        <v>52</v>
      </c>
      <c r="AA66" s="14"/>
      <c r="AB66" s="5" t="s">
        <v>52</v>
      </c>
    </row>
    <row r="67" spans="1:28" ht="30" customHeight="1" x14ac:dyDescent="0.3">
      <c r="A67" s="8" t="s">
        <v>458</v>
      </c>
      <c r="B67" s="8" t="s">
        <v>449</v>
      </c>
      <c r="C67" s="8" t="s">
        <v>457</v>
      </c>
      <c r="D67" s="12" t="s">
        <v>335</v>
      </c>
      <c r="E67" s="13"/>
      <c r="F67" s="8"/>
      <c r="G67" s="13"/>
      <c r="H67" s="8"/>
      <c r="I67" s="13"/>
      <c r="J67" s="8"/>
      <c r="K67" s="13"/>
      <c r="L67" s="8"/>
      <c r="M67" s="13"/>
      <c r="N67" s="8"/>
      <c r="O67" s="13"/>
      <c r="P67" s="13"/>
      <c r="Q67" s="13"/>
      <c r="R67" s="13"/>
      <c r="S67" s="13"/>
      <c r="T67" s="13"/>
      <c r="U67" s="13"/>
      <c r="V67" s="13"/>
      <c r="W67" s="8" t="s">
        <v>610</v>
      </c>
      <c r="X67" s="8" t="s">
        <v>52</v>
      </c>
      <c r="Y67" s="5" t="s">
        <v>52</v>
      </c>
      <c r="Z67" s="5" t="s">
        <v>52</v>
      </c>
      <c r="AA67" s="14"/>
      <c r="AB67" s="5" t="s">
        <v>52</v>
      </c>
    </row>
    <row r="68" spans="1:28" ht="30" customHeight="1" x14ac:dyDescent="0.3">
      <c r="A68" s="8" t="s">
        <v>451</v>
      </c>
      <c r="B68" s="8" t="s">
        <v>449</v>
      </c>
      <c r="C68" s="8" t="s">
        <v>450</v>
      </c>
      <c r="D68" s="12" t="s">
        <v>335</v>
      </c>
      <c r="E68" s="13"/>
      <c r="F68" s="8"/>
      <c r="G68" s="13"/>
      <c r="H68" s="8"/>
      <c r="I68" s="13"/>
      <c r="J68" s="8"/>
      <c r="K68" s="13"/>
      <c r="L68" s="8"/>
      <c r="M68" s="13"/>
      <c r="N68" s="8"/>
      <c r="O68" s="13"/>
      <c r="P68" s="13"/>
      <c r="Q68" s="13"/>
      <c r="R68" s="13"/>
      <c r="S68" s="13"/>
      <c r="T68" s="13"/>
      <c r="U68" s="13"/>
      <c r="V68" s="13"/>
      <c r="W68" s="8" t="s">
        <v>611</v>
      </c>
      <c r="X68" s="8" t="s">
        <v>52</v>
      </c>
      <c r="Y68" s="5" t="s">
        <v>52</v>
      </c>
      <c r="Z68" s="5" t="s">
        <v>52</v>
      </c>
      <c r="AA68" s="14"/>
      <c r="AB68" s="5" t="s">
        <v>52</v>
      </c>
    </row>
    <row r="69" spans="1:28" ht="30" customHeight="1" x14ac:dyDescent="0.3">
      <c r="A69" s="8" t="s">
        <v>375</v>
      </c>
      <c r="B69" s="8" t="s">
        <v>373</v>
      </c>
      <c r="C69" s="8" t="s">
        <v>374</v>
      </c>
      <c r="D69" s="12" t="s">
        <v>335</v>
      </c>
      <c r="E69" s="13"/>
      <c r="F69" s="8"/>
      <c r="G69" s="13"/>
      <c r="H69" s="8"/>
      <c r="I69" s="13"/>
      <c r="J69" s="8"/>
      <c r="K69" s="13"/>
      <c r="L69" s="8"/>
      <c r="M69" s="13"/>
      <c r="N69" s="8"/>
      <c r="O69" s="13"/>
      <c r="P69" s="13"/>
      <c r="Q69" s="13"/>
      <c r="R69" s="13"/>
      <c r="S69" s="13"/>
      <c r="T69" s="13"/>
      <c r="U69" s="13"/>
      <c r="V69" s="13"/>
      <c r="W69" s="8" t="s">
        <v>612</v>
      </c>
      <c r="X69" s="8" t="s">
        <v>52</v>
      </c>
      <c r="Y69" s="5" t="s">
        <v>52</v>
      </c>
      <c r="Z69" s="5" t="s">
        <v>52</v>
      </c>
      <c r="AA69" s="14"/>
      <c r="AB69" s="5" t="s">
        <v>52</v>
      </c>
    </row>
    <row r="70" spans="1:28" ht="30" customHeight="1" x14ac:dyDescent="0.3">
      <c r="A70" s="8" t="s">
        <v>515</v>
      </c>
      <c r="B70" s="8" t="s">
        <v>513</v>
      </c>
      <c r="C70" s="8" t="s">
        <v>514</v>
      </c>
      <c r="D70" s="12" t="s">
        <v>335</v>
      </c>
      <c r="E70" s="13"/>
      <c r="F70" s="8"/>
      <c r="G70" s="13"/>
      <c r="H70" s="8"/>
      <c r="I70" s="13"/>
      <c r="J70" s="8"/>
      <c r="K70" s="13"/>
      <c r="L70" s="8"/>
      <c r="M70" s="13"/>
      <c r="N70" s="8"/>
      <c r="O70" s="13"/>
      <c r="P70" s="13"/>
      <c r="Q70" s="13"/>
      <c r="R70" s="13"/>
      <c r="S70" s="13"/>
      <c r="T70" s="13"/>
      <c r="U70" s="13"/>
      <c r="V70" s="13"/>
      <c r="W70" s="8" t="s">
        <v>613</v>
      </c>
      <c r="X70" s="8" t="s">
        <v>52</v>
      </c>
      <c r="Y70" s="5" t="s">
        <v>52</v>
      </c>
      <c r="Z70" s="5" t="s">
        <v>52</v>
      </c>
      <c r="AA70" s="14"/>
      <c r="AB70" s="5" t="s">
        <v>52</v>
      </c>
    </row>
    <row r="71" spans="1:28" ht="30" customHeight="1" x14ac:dyDescent="0.3">
      <c r="A71" s="8" t="s">
        <v>336</v>
      </c>
      <c r="B71" s="8" t="s">
        <v>333</v>
      </c>
      <c r="C71" s="8" t="s">
        <v>334</v>
      </c>
      <c r="D71" s="12" t="s">
        <v>335</v>
      </c>
      <c r="E71" s="13"/>
      <c r="F71" s="8"/>
      <c r="G71" s="13"/>
      <c r="H71" s="8"/>
      <c r="I71" s="13"/>
      <c r="J71" s="8"/>
      <c r="K71" s="13"/>
      <c r="L71" s="8"/>
      <c r="M71" s="13"/>
      <c r="N71" s="8"/>
      <c r="O71" s="13"/>
      <c r="P71" s="13"/>
      <c r="Q71" s="13"/>
      <c r="R71" s="13"/>
      <c r="S71" s="13"/>
      <c r="T71" s="13"/>
      <c r="U71" s="13"/>
      <c r="V71" s="13"/>
      <c r="W71" s="8" t="s">
        <v>614</v>
      </c>
      <c r="X71" s="8" t="s">
        <v>52</v>
      </c>
      <c r="Y71" s="5" t="s">
        <v>52</v>
      </c>
      <c r="Z71" s="5" t="s">
        <v>52</v>
      </c>
      <c r="AA71" s="14"/>
      <c r="AB71" s="5" t="s">
        <v>52</v>
      </c>
    </row>
    <row r="72" spans="1:28" ht="30" customHeight="1" x14ac:dyDescent="0.3">
      <c r="A72" s="8" t="s">
        <v>524</v>
      </c>
      <c r="B72" s="8" t="s">
        <v>522</v>
      </c>
      <c r="C72" s="8" t="s">
        <v>523</v>
      </c>
      <c r="D72" s="12" t="s">
        <v>423</v>
      </c>
      <c r="E72" s="13"/>
      <c r="F72" s="8"/>
      <c r="G72" s="13"/>
      <c r="H72" s="8"/>
      <c r="I72" s="13"/>
      <c r="J72" s="8"/>
      <c r="K72" s="13"/>
      <c r="L72" s="8"/>
      <c r="M72" s="13"/>
      <c r="N72" s="8"/>
      <c r="O72" s="13"/>
      <c r="P72" s="13"/>
      <c r="Q72" s="13"/>
      <c r="R72" s="13"/>
      <c r="S72" s="13"/>
      <c r="T72" s="13"/>
      <c r="U72" s="13"/>
      <c r="V72" s="13"/>
      <c r="W72" s="8" t="s">
        <v>615</v>
      </c>
      <c r="X72" s="8" t="s">
        <v>52</v>
      </c>
      <c r="Y72" s="5" t="s">
        <v>52</v>
      </c>
      <c r="Z72" s="5" t="s">
        <v>52</v>
      </c>
      <c r="AA72" s="14"/>
      <c r="AB72" s="5" t="s">
        <v>52</v>
      </c>
    </row>
    <row r="73" spans="1:28" ht="30" customHeight="1" x14ac:dyDescent="0.3">
      <c r="A73" s="8" t="s">
        <v>424</v>
      </c>
      <c r="B73" s="8" t="s">
        <v>421</v>
      </c>
      <c r="C73" s="8" t="s">
        <v>422</v>
      </c>
      <c r="D73" s="12" t="s">
        <v>423</v>
      </c>
      <c r="E73" s="13"/>
      <c r="F73" s="8"/>
      <c r="G73" s="13"/>
      <c r="H73" s="8"/>
      <c r="I73" s="13"/>
      <c r="J73" s="8"/>
      <c r="K73" s="13"/>
      <c r="L73" s="8"/>
      <c r="M73" s="13"/>
      <c r="N73" s="8"/>
      <c r="O73" s="13"/>
      <c r="P73" s="13"/>
      <c r="Q73" s="13"/>
      <c r="R73" s="13"/>
      <c r="S73" s="13"/>
      <c r="T73" s="13"/>
      <c r="U73" s="13"/>
      <c r="V73" s="13"/>
      <c r="W73" s="8" t="s">
        <v>616</v>
      </c>
      <c r="X73" s="8" t="s">
        <v>52</v>
      </c>
      <c r="Y73" s="5" t="s">
        <v>52</v>
      </c>
      <c r="Z73" s="5" t="s">
        <v>52</v>
      </c>
      <c r="AA73" s="14"/>
      <c r="AB73" s="5" t="s">
        <v>52</v>
      </c>
    </row>
    <row r="74" spans="1:28" ht="30" customHeight="1" x14ac:dyDescent="0.3">
      <c r="A74" s="8" t="s">
        <v>436</v>
      </c>
      <c r="B74" s="8" t="s">
        <v>434</v>
      </c>
      <c r="C74" s="8" t="s">
        <v>435</v>
      </c>
      <c r="D74" s="12" t="s">
        <v>259</v>
      </c>
      <c r="E74" s="13"/>
      <c r="F74" s="8"/>
      <c r="G74" s="13"/>
      <c r="H74" s="8"/>
      <c r="I74" s="13"/>
      <c r="J74" s="8"/>
      <c r="K74" s="13"/>
      <c r="L74" s="8"/>
      <c r="M74" s="13"/>
      <c r="N74" s="8"/>
      <c r="O74" s="13"/>
      <c r="P74" s="13"/>
      <c r="Q74" s="13"/>
      <c r="R74" s="13"/>
      <c r="S74" s="13"/>
      <c r="T74" s="13"/>
      <c r="U74" s="13"/>
      <c r="V74" s="13"/>
      <c r="W74" s="8" t="s">
        <v>617</v>
      </c>
      <c r="X74" s="8" t="s">
        <v>52</v>
      </c>
      <c r="Y74" s="5" t="s">
        <v>52</v>
      </c>
      <c r="Z74" s="5" t="s">
        <v>52</v>
      </c>
      <c r="AA74" s="14"/>
      <c r="AB74" s="5" t="s">
        <v>52</v>
      </c>
    </row>
    <row r="75" spans="1:28" ht="30" customHeight="1" x14ac:dyDescent="0.3">
      <c r="A75" s="8" t="s">
        <v>433</v>
      </c>
      <c r="B75" s="8" t="s">
        <v>431</v>
      </c>
      <c r="C75" s="8" t="s">
        <v>432</v>
      </c>
      <c r="D75" s="12" t="s">
        <v>259</v>
      </c>
      <c r="E75" s="13"/>
      <c r="F75" s="8"/>
      <c r="G75" s="13"/>
      <c r="H75" s="8"/>
      <c r="I75" s="13"/>
      <c r="J75" s="8"/>
      <c r="K75" s="13"/>
      <c r="L75" s="8"/>
      <c r="M75" s="13"/>
      <c r="N75" s="8"/>
      <c r="O75" s="13"/>
      <c r="P75" s="13"/>
      <c r="Q75" s="13"/>
      <c r="R75" s="13"/>
      <c r="S75" s="13"/>
      <c r="T75" s="13"/>
      <c r="U75" s="13"/>
      <c r="V75" s="13"/>
      <c r="W75" s="8" t="s">
        <v>618</v>
      </c>
      <c r="X75" s="8" t="s">
        <v>52</v>
      </c>
      <c r="Y75" s="5" t="s">
        <v>52</v>
      </c>
      <c r="Z75" s="5" t="s">
        <v>52</v>
      </c>
      <c r="AA75" s="14"/>
      <c r="AB75" s="5" t="s">
        <v>52</v>
      </c>
    </row>
    <row r="76" spans="1:28" ht="30" customHeight="1" x14ac:dyDescent="0.3">
      <c r="A76" s="8" t="s">
        <v>439</v>
      </c>
      <c r="B76" s="8" t="s">
        <v>437</v>
      </c>
      <c r="C76" s="8" t="s">
        <v>438</v>
      </c>
      <c r="D76" s="12" t="s">
        <v>259</v>
      </c>
      <c r="E76" s="13"/>
      <c r="F76" s="8"/>
      <c r="G76" s="13"/>
      <c r="H76" s="8"/>
      <c r="I76" s="13"/>
      <c r="J76" s="8"/>
      <c r="K76" s="13"/>
      <c r="L76" s="8"/>
      <c r="M76" s="13"/>
      <c r="N76" s="8"/>
      <c r="O76" s="13"/>
      <c r="P76" s="13"/>
      <c r="Q76" s="13"/>
      <c r="R76" s="13"/>
      <c r="S76" s="13"/>
      <c r="T76" s="13"/>
      <c r="U76" s="13"/>
      <c r="V76" s="13"/>
      <c r="W76" s="8" t="s">
        <v>619</v>
      </c>
      <c r="X76" s="8" t="s">
        <v>52</v>
      </c>
      <c r="Y76" s="5" t="s">
        <v>52</v>
      </c>
      <c r="Z76" s="5" t="s">
        <v>52</v>
      </c>
      <c r="AA76" s="14"/>
      <c r="AB76" s="5" t="s">
        <v>52</v>
      </c>
    </row>
    <row r="77" spans="1:28" ht="30" customHeight="1" x14ac:dyDescent="0.3">
      <c r="A77" s="8" t="s">
        <v>497</v>
      </c>
      <c r="B77" s="8" t="s">
        <v>494</v>
      </c>
      <c r="C77" s="8" t="s">
        <v>495</v>
      </c>
      <c r="D77" s="12" t="s">
        <v>496</v>
      </c>
      <c r="E77" s="13"/>
      <c r="F77" s="8"/>
      <c r="G77" s="13"/>
      <c r="H77" s="8"/>
      <c r="I77" s="13"/>
      <c r="J77" s="8"/>
      <c r="K77" s="13"/>
      <c r="L77" s="8"/>
      <c r="M77" s="13"/>
      <c r="N77" s="8"/>
      <c r="O77" s="13"/>
      <c r="P77" s="13"/>
      <c r="Q77" s="13"/>
      <c r="R77" s="13"/>
      <c r="S77" s="13"/>
      <c r="T77" s="13"/>
      <c r="U77" s="13"/>
      <c r="V77" s="13"/>
      <c r="W77" s="8" t="s">
        <v>620</v>
      </c>
      <c r="X77" s="8" t="s">
        <v>52</v>
      </c>
      <c r="Y77" s="5" t="s">
        <v>52</v>
      </c>
      <c r="Z77" s="5" t="s">
        <v>52</v>
      </c>
      <c r="AA77" s="14"/>
      <c r="AB77" s="5" t="s">
        <v>52</v>
      </c>
    </row>
    <row r="78" spans="1:28" ht="30" customHeight="1" x14ac:dyDescent="0.3">
      <c r="A78" s="8" t="s">
        <v>332</v>
      </c>
      <c r="B78" s="8" t="s">
        <v>329</v>
      </c>
      <c r="C78" s="8" t="s">
        <v>330</v>
      </c>
      <c r="D78" s="12" t="s">
        <v>331</v>
      </c>
      <c r="E78" s="13"/>
      <c r="F78" s="8"/>
      <c r="G78" s="13"/>
      <c r="H78" s="8"/>
      <c r="I78" s="13"/>
      <c r="J78" s="8"/>
      <c r="K78" s="13"/>
      <c r="L78" s="8"/>
      <c r="M78" s="13"/>
      <c r="N78" s="8"/>
      <c r="O78" s="13"/>
      <c r="P78" s="13"/>
      <c r="Q78" s="13"/>
      <c r="R78" s="13"/>
      <c r="S78" s="13"/>
      <c r="T78" s="13"/>
      <c r="U78" s="13"/>
      <c r="V78" s="13"/>
      <c r="W78" s="8" t="s">
        <v>621</v>
      </c>
      <c r="X78" s="8" t="s">
        <v>52</v>
      </c>
      <c r="Y78" s="5" t="s">
        <v>622</v>
      </c>
      <c r="Z78" s="5" t="s">
        <v>52</v>
      </c>
      <c r="AA78" s="14"/>
      <c r="AB78" s="5" t="s">
        <v>52</v>
      </c>
    </row>
    <row r="79" spans="1:28" ht="30" customHeight="1" x14ac:dyDescent="0.3">
      <c r="A79" s="8" t="s">
        <v>503</v>
      </c>
      <c r="B79" s="8" t="s">
        <v>502</v>
      </c>
      <c r="C79" s="8" t="s">
        <v>330</v>
      </c>
      <c r="D79" s="12" t="s">
        <v>331</v>
      </c>
      <c r="E79" s="13"/>
      <c r="F79" s="8"/>
      <c r="G79" s="13"/>
      <c r="H79" s="8"/>
      <c r="I79" s="13"/>
      <c r="J79" s="8"/>
      <c r="K79" s="13"/>
      <c r="L79" s="8"/>
      <c r="M79" s="13"/>
      <c r="N79" s="8"/>
      <c r="O79" s="13"/>
      <c r="P79" s="13"/>
      <c r="Q79" s="13"/>
      <c r="R79" s="13"/>
      <c r="S79" s="13"/>
      <c r="T79" s="13"/>
      <c r="U79" s="13"/>
      <c r="V79" s="13"/>
      <c r="W79" s="8" t="s">
        <v>623</v>
      </c>
      <c r="X79" s="8" t="s">
        <v>52</v>
      </c>
      <c r="Y79" s="5" t="s">
        <v>622</v>
      </c>
      <c r="Z79" s="5" t="s">
        <v>52</v>
      </c>
      <c r="AA79" s="14"/>
      <c r="AB79" s="5" t="s">
        <v>52</v>
      </c>
    </row>
    <row r="80" spans="1:28" ht="30" customHeight="1" x14ac:dyDescent="0.3">
      <c r="A80" s="8" t="s">
        <v>441</v>
      </c>
      <c r="B80" s="8" t="s">
        <v>440</v>
      </c>
      <c r="C80" s="8" t="s">
        <v>330</v>
      </c>
      <c r="D80" s="12" t="s">
        <v>331</v>
      </c>
      <c r="E80" s="13"/>
      <c r="F80" s="8"/>
      <c r="G80" s="13"/>
      <c r="H80" s="8"/>
      <c r="I80" s="13"/>
      <c r="J80" s="8"/>
      <c r="K80" s="13"/>
      <c r="L80" s="8"/>
      <c r="M80" s="13"/>
      <c r="N80" s="8"/>
      <c r="O80" s="13"/>
      <c r="P80" s="13"/>
      <c r="Q80" s="13"/>
      <c r="R80" s="13"/>
      <c r="S80" s="13"/>
      <c r="T80" s="13"/>
      <c r="U80" s="13"/>
      <c r="V80" s="13"/>
      <c r="W80" s="8" t="s">
        <v>624</v>
      </c>
      <c r="X80" s="8" t="s">
        <v>52</v>
      </c>
      <c r="Y80" s="5" t="s">
        <v>622</v>
      </c>
      <c r="Z80" s="5" t="s">
        <v>52</v>
      </c>
      <c r="AA80" s="14"/>
      <c r="AB80" s="5" t="s">
        <v>52</v>
      </c>
    </row>
    <row r="81" spans="1:28" ht="30" customHeight="1" x14ac:dyDescent="0.3">
      <c r="A81" s="8" t="s">
        <v>499</v>
      </c>
      <c r="B81" s="8" t="s">
        <v>498</v>
      </c>
      <c r="C81" s="8" t="s">
        <v>330</v>
      </c>
      <c r="D81" s="12" t="s">
        <v>331</v>
      </c>
      <c r="E81" s="13"/>
      <c r="F81" s="8"/>
      <c r="G81" s="13"/>
      <c r="H81" s="8"/>
      <c r="I81" s="13"/>
      <c r="J81" s="8"/>
      <c r="K81" s="13"/>
      <c r="L81" s="8"/>
      <c r="M81" s="13"/>
      <c r="N81" s="8"/>
      <c r="O81" s="13"/>
      <c r="P81" s="13"/>
      <c r="Q81" s="13"/>
      <c r="R81" s="13"/>
      <c r="S81" s="13"/>
      <c r="T81" s="13"/>
      <c r="U81" s="13"/>
      <c r="V81" s="13"/>
      <c r="W81" s="8" t="s">
        <v>625</v>
      </c>
      <c r="X81" s="8" t="s">
        <v>52</v>
      </c>
      <c r="Y81" s="5" t="s">
        <v>622</v>
      </c>
      <c r="Z81" s="5" t="s">
        <v>52</v>
      </c>
      <c r="AA81" s="14"/>
      <c r="AB81" s="5" t="s">
        <v>52</v>
      </c>
    </row>
    <row r="82" spans="1:28" ht="30" customHeight="1" x14ac:dyDescent="0.3">
      <c r="A82" s="8" t="s">
        <v>501</v>
      </c>
      <c r="B82" s="8" t="s">
        <v>500</v>
      </c>
      <c r="C82" s="8" t="s">
        <v>330</v>
      </c>
      <c r="D82" s="12" t="s">
        <v>331</v>
      </c>
      <c r="E82" s="13"/>
      <c r="F82" s="8"/>
      <c r="G82" s="13"/>
      <c r="H82" s="8"/>
      <c r="I82" s="13"/>
      <c r="J82" s="8"/>
      <c r="K82" s="13"/>
      <c r="L82" s="8"/>
      <c r="M82" s="13"/>
      <c r="N82" s="8"/>
      <c r="O82" s="13"/>
      <c r="P82" s="13"/>
      <c r="Q82" s="13"/>
      <c r="R82" s="13"/>
      <c r="S82" s="13"/>
      <c r="T82" s="13"/>
      <c r="U82" s="13"/>
      <c r="V82" s="13"/>
      <c r="W82" s="8" t="s">
        <v>626</v>
      </c>
      <c r="X82" s="8" t="s">
        <v>52</v>
      </c>
      <c r="Y82" s="5" t="s">
        <v>622</v>
      </c>
      <c r="Z82" s="5" t="s">
        <v>52</v>
      </c>
      <c r="AA82" s="14"/>
      <c r="AB82" s="5" t="s">
        <v>52</v>
      </c>
    </row>
    <row r="83" spans="1:28" ht="30" customHeight="1" x14ac:dyDescent="0.3">
      <c r="A83" s="8" t="s">
        <v>428</v>
      </c>
      <c r="B83" s="8" t="s">
        <v>427</v>
      </c>
      <c r="C83" s="8" t="s">
        <v>330</v>
      </c>
      <c r="D83" s="12" t="s">
        <v>331</v>
      </c>
      <c r="E83" s="13"/>
      <c r="F83" s="8"/>
      <c r="G83" s="13"/>
      <c r="H83" s="8"/>
      <c r="I83" s="13"/>
      <c r="J83" s="8"/>
      <c r="K83" s="13"/>
      <c r="L83" s="8"/>
      <c r="M83" s="13"/>
      <c r="N83" s="8"/>
      <c r="O83" s="13"/>
      <c r="P83" s="13"/>
      <c r="Q83" s="13"/>
      <c r="R83" s="13"/>
      <c r="S83" s="13"/>
      <c r="T83" s="13"/>
      <c r="U83" s="13"/>
      <c r="V83" s="13"/>
      <c r="W83" s="8" t="s">
        <v>627</v>
      </c>
      <c r="X83" s="8" t="s">
        <v>52</v>
      </c>
      <c r="Y83" s="5" t="s">
        <v>622</v>
      </c>
      <c r="Z83" s="5" t="s">
        <v>52</v>
      </c>
      <c r="AA83" s="14"/>
      <c r="AB83" s="5" t="s">
        <v>52</v>
      </c>
    </row>
    <row r="84" spans="1:28" ht="30" customHeight="1" x14ac:dyDescent="0.3">
      <c r="A84" s="8" t="s">
        <v>430</v>
      </c>
      <c r="B84" s="8" t="s">
        <v>429</v>
      </c>
      <c r="C84" s="8" t="s">
        <v>330</v>
      </c>
      <c r="D84" s="12" t="s">
        <v>331</v>
      </c>
      <c r="E84" s="13"/>
      <c r="F84" s="8"/>
      <c r="G84" s="13"/>
      <c r="H84" s="8"/>
      <c r="I84" s="13"/>
      <c r="J84" s="8"/>
      <c r="K84" s="13"/>
      <c r="L84" s="8"/>
      <c r="M84" s="13"/>
      <c r="N84" s="8"/>
      <c r="O84" s="13"/>
      <c r="P84" s="13"/>
      <c r="Q84" s="13"/>
      <c r="R84" s="13"/>
      <c r="S84" s="13"/>
      <c r="T84" s="13"/>
      <c r="U84" s="13"/>
      <c r="V84" s="13"/>
      <c r="W84" s="8" t="s">
        <v>628</v>
      </c>
      <c r="X84" s="8" t="s">
        <v>52</v>
      </c>
      <c r="Y84" s="5" t="s">
        <v>622</v>
      </c>
      <c r="Z84" s="5" t="s">
        <v>52</v>
      </c>
      <c r="AA84" s="14"/>
      <c r="AB84" s="5" t="s">
        <v>52</v>
      </c>
    </row>
    <row r="85" spans="1:28" ht="30" customHeight="1" x14ac:dyDescent="0.3">
      <c r="A85" s="8" t="s">
        <v>426</v>
      </c>
      <c r="B85" s="8" t="s">
        <v>425</v>
      </c>
      <c r="C85" s="8" t="s">
        <v>330</v>
      </c>
      <c r="D85" s="12" t="s">
        <v>331</v>
      </c>
      <c r="E85" s="13"/>
      <c r="F85" s="8"/>
      <c r="G85" s="13"/>
      <c r="H85" s="8"/>
      <c r="I85" s="13"/>
      <c r="J85" s="8"/>
      <c r="K85" s="13"/>
      <c r="L85" s="8"/>
      <c r="M85" s="13"/>
      <c r="N85" s="8"/>
      <c r="O85" s="13"/>
      <c r="P85" s="13"/>
      <c r="Q85" s="13"/>
      <c r="R85" s="13"/>
      <c r="S85" s="13"/>
      <c r="T85" s="13"/>
      <c r="U85" s="13"/>
      <c r="V85" s="13"/>
      <c r="W85" s="8" t="s">
        <v>629</v>
      </c>
      <c r="X85" s="8" t="s">
        <v>52</v>
      </c>
      <c r="Y85" s="5" t="s">
        <v>622</v>
      </c>
      <c r="Z85" s="5" t="s">
        <v>52</v>
      </c>
      <c r="AA85" s="14"/>
      <c r="AB85" s="5" t="s">
        <v>52</v>
      </c>
    </row>
    <row r="86" spans="1:28" ht="30" customHeight="1" x14ac:dyDescent="0.3">
      <c r="A86" s="8" t="s">
        <v>420</v>
      </c>
      <c r="B86" s="8" t="s">
        <v>419</v>
      </c>
      <c r="C86" s="8" t="s">
        <v>330</v>
      </c>
      <c r="D86" s="12" t="s">
        <v>331</v>
      </c>
      <c r="E86" s="13"/>
      <c r="F86" s="8"/>
      <c r="G86" s="13"/>
      <c r="H86" s="8"/>
      <c r="I86" s="13"/>
      <c r="J86" s="8"/>
      <c r="K86" s="13"/>
      <c r="L86" s="8"/>
      <c r="M86" s="13"/>
      <c r="N86" s="8"/>
      <c r="O86" s="13"/>
      <c r="P86" s="13"/>
      <c r="Q86" s="13"/>
      <c r="R86" s="13"/>
      <c r="S86" s="13"/>
      <c r="T86" s="13"/>
      <c r="U86" s="13"/>
      <c r="V86" s="13"/>
      <c r="W86" s="8" t="s">
        <v>630</v>
      </c>
      <c r="X86" s="8" t="s">
        <v>52</v>
      </c>
      <c r="Y86" s="5" t="s">
        <v>622</v>
      </c>
      <c r="Z86" s="5" t="s">
        <v>52</v>
      </c>
      <c r="AA86" s="14"/>
      <c r="AB86" s="5" t="s">
        <v>52</v>
      </c>
    </row>
    <row r="87" spans="1:28" ht="30" customHeight="1" x14ac:dyDescent="0.3">
      <c r="A87" s="8" t="s">
        <v>443</v>
      </c>
      <c r="B87" s="8" t="s">
        <v>442</v>
      </c>
      <c r="C87" s="8" t="s">
        <v>330</v>
      </c>
      <c r="D87" s="12" t="s">
        <v>331</v>
      </c>
      <c r="E87" s="13"/>
      <c r="F87" s="8"/>
      <c r="G87" s="13"/>
      <c r="H87" s="8"/>
      <c r="I87" s="13"/>
      <c r="J87" s="8"/>
      <c r="K87" s="13"/>
      <c r="L87" s="8"/>
      <c r="M87" s="13"/>
      <c r="N87" s="8"/>
      <c r="O87" s="13"/>
      <c r="P87" s="13"/>
      <c r="Q87" s="13"/>
      <c r="R87" s="13"/>
      <c r="S87" s="13"/>
      <c r="T87" s="13"/>
      <c r="U87" s="13"/>
      <c r="V87" s="13"/>
      <c r="W87" s="8" t="s">
        <v>631</v>
      </c>
      <c r="X87" s="8" t="s">
        <v>52</v>
      </c>
      <c r="Y87" s="5" t="s">
        <v>622</v>
      </c>
      <c r="Z87" s="5" t="s">
        <v>52</v>
      </c>
      <c r="AA87" s="14"/>
      <c r="AB87" s="5" t="s">
        <v>52</v>
      </c>
    </row>
    <row r="88" spans="1:28" ht="30" customHeight="1" x14ac:dyDescent="0.3">
      <c r="A88" s="8" t="s">
        <v>521</v>
      </c>
      <c r="B88" s="8" t="s">
        <v>520</v>
      </c>
      <c r="C88" s="8" t="s">
        <v>330</v>
      </c>
      <c r="D88" s="12" t="s">
        <v>331</v>
      </c>
      <c r="E88" s="13"/>
      <c r="F88" s="8"/>
      <c r="G88" s="13"/>
      <c r="H88" s="8"/>
      <c r="I88" s="13"/>
      <c r="J88" s="8"/>
      <c r="K88" s="13"/>
      <c r="L88" s="8"/>
      <c r="M88" s="13"/>
      <c r="N88" s="8"/>
      <c r="O88" s="13"/>
      <c r="P88" s="13"/>
      <c r="Q88" s="13"/>
      <c r="R88" s="13"/>
      <c r="S88" s="13"/>
      <c r="T88" s="13"/>
      <c r="U88" s="13"/>
      <c r="V88" s="13"/>
      <c r="W88" s="8" t="s">
        <v>632</v>
      </c>
      <c r="X88" s="8" t="s">
        <v>52</v>
      </c>
      <c r="Y88" s="5" t="s">
        <v>622</v>
      </c>
      <c r="Z88" s="5" t="s">
        <v>52</v>
      </c>
      <c r="AA88" s="14"/>
      <c r="AB88" s="5" t="s">
        <v>52</v>
      </c>
    </row>
    <row r="89" spans="1:28" ht="30" customHeight="1" x14ac:dyDescent="0.3">
      <c r="A89" s="8" t="s">
        <v>353</v>
      </c>
      <c r="B89" s="8" t="s">
        <v>352</v>
      </c>
      <c r="C89" s="8" t="s">
        <v>330</v>
      </c>
      <c r="D89" s="12" t="s">
        <v>331</v>
      </c>
      <c r="E89" s="13"/>
      <c r="F89" s="8"/>
      <c r="G89" s="13"/>
      <c r="H89" s="8"/>
      <c r="I89" s="13"/>
      <c r="J89" s="8"/>
      <c r="K89" s="13"/>
      <c r="L89" s="8"/>
      <c r="M89" s="13"/>
      <c r="N89" s="8"/>
      <c r="O89" s="13"/>
      <c r="P89" s="13"/>
      <c r="Q89" s="13"/>
      <c r="R89" s="13"/>
      <c r="S89" s="13"/>
      <c r="T89" s="13"/>
      <c r="U89" s="13"/>
      <c r="V89" s="13"/>
      <c r="W89" s="8" t="s">
        <v>633</v>
      </c>
      <c r="X89" s="8" t="s">
        <v>52</v>
      </c>
      <c r="Y89" s="5" t="s">
        <v>622</v>
      </c>
      <c r="Z89" s="5" t="s">
        <v>52</v>
      </c>
      <c r="AA89" s="14"/>
      <c r="AB89" s="5" t="s">
        <v>52</v>
      </c>
    </row>
    <row r="90" spans="1:28" ht="30" customHeight="1" x14ac:dyDescent="0.3">
      <c r="A90" s="8" t="s">
        <v>460</v>
      </c>
      <c r="B90" s="8" t="s">
        <v>459</v>
      </c>
      <c r="C90" s="8" t="s">
        <v>330</v>
      </c>
      <c r="D90" s="12" t="s">
        <v>331</v>
      </c>
      <c r="E90" s="13"/>
      <c r="F90" s="8"/>
      <c r="G90" s="13"/>
      <c r="H90" s="8"/>
      <c r="I90" s="13"/>
      <c r="J90" s="8"/>
      <c r="K90" s="13"/>
      <c r="L90" s="8"/>
      <c r="M90" s="13"/>
      <c r="N90" s="8"/>
      <c r="O90" s="13"/>
      <c r="P90" s="13"/>
      <c r="Q90" s="13"/>
      <c r="R90" s="13"/>
      <c r="S90" s="13"/>
      <c r="T90" s="13"/>
      <c r="U90" s="13"/>
      <c r="V90" s="13"/>
      <c r="W90" s="8" t="s">
        <v>634</v>
      </c>
      <c r="X90" s="8" t="s">
        <v>52</v>
      </c>
      <c r="Y90" s="5" t="s">
        <v>622</v>
      </c>
      <c r="Z90" s="5" t="s">
        <v>52</v>
      </c>
      <c r="AA90" s="14"/>
      <c r="AB90" s="5" t="s">
        <v>52</v>
      </c>
    </row>
    <row r="91" spans="1:28" ht="30" customHeight="1" x14ac:dyDescent="0.3">
      <c r="A91" s="8" t="s">
        <v>445</v>
      </c>
      <c r="B91" s="8" t="s">
        <v>444</v>
      </c>
      <c r="C91" s="8" t="s">
        <v>330</v>
      </c>
      <c r="D91" s="12" t="s">
        <v>331</v>
      </c>
      <c r="E91" s="13"/>
      <c r="F91" s="8"/>
      <c r="G91" s="13"/>
      <c r="H91" s="8"/>
      <c r="I91" s="13"/>
      <c r="J91" s="8"/>
      <c r="K91" s="13"/>
      <c r="L91" s="8"/>
      <c r="M91" s="13"/>
      <c r="N91" s="8"/>
      <c r="O91" s="13"/>
      <c r="P91" s="13"/>
      <c r="Q91" s="13"/>
      <c r="R91" s="13"/>
      <c r="S91" s="13"/>
      <c r="T91" s="13"/>
      <c r="U91" s="13"/>
      <c r="V91" s="13"/>
      <c r="W91" s="8" t="s">
        <v>635</v>
      </c>
      <c r="X91" s="8" t="s">
        <v>52</v>
      </c>
      <c r="Y91" s="5" t="s">
        <v>622</v>
      </c>
      <c r="Z91" s="5" t="s">
        <v>52</v>
      </c>
      <c r="AA91" s="14"/>
      <c r="AB91" s="5" t="s">
        <v>52</v>
      </c>
    </row>
    <row r="92" spans="1:28" ht="30" customHeight="1" x14ac:dyDescent="0.3">
      <c r="A92" s="8" t="s">
        <v>533</v>
      </c>
      <c r="B92" s="8" t="s">
        <v>531</v>
      </c>
      <c r="C92" s="8" t="s">
        <v>532</v>
      </c>
      <c r="D92" s="12" t="s">
        <v>331</v>
      </c>
      <c r="E92" s="13"/>
      <c r="F92" s="8"/>
      <c r="G92" s="13"/>
      <c r="H92" s="8"/>
      <c r="I92" s="13"/>
      <c r="J92" s="8"/>
      <c r="K92" s="13"/>
      <c r="L92" s="8"/>
      <c r="M92" s="13"/>
      <c r="N92" s="8"/>
      <c r="O92" s="13"/>
      <c r="P92" s="13"/>
      <c r="Q92" s="13"/>
      <c r="R92" s="13"/>
      <c r="S92" s="13"/>
      <c r="T92" s="13"/>
      <c r="U92" s="13"/>
      <c r="V92" s="13"/>
      <c r="W92" s="8" t="s">
        <v>636</v>
      </c>
      <c r="X92" s="8" t="s">
        <v>52</v>
      </c>
      <c r="Y92" s="5" t="s">
        <v>622</v>
      </c>
      <c r="Z92" s="5" t="s">
        <v>52</v>
      </c>
      <c r="AA92" s="14"/>
      <c r="AB92" s="5" t="s">
        <v>52</v>
      </c>
    </row>
    <row r="93" spans="1:28" ht="30" customHeight="1" x14ac:dyDescent="0.3">
      <c r="A93" s="8" t="s">
        <v>512</v>
      </c>
      <c r="B93" s="8" t="s">
        <v>510</v>
      </c>
      <c r="C93" s="8" t="s">
        <v>511</v>
      </c>
      <c r="D93" s="12" t="s">
        <v>331</v>
      </c>
      <c r="E93" s="13"/>
      <c r="F93" s="8"/>
      <c r="G93" s="13"/>
      <c r="H93" s="8"/>
      <c r="I93" s="13"/>
      <c r="J93" s="8"/>
      <c r="K93" s="13"/>
      <c r="L93" s="8"/>
      <c r="M93" s="13"/>
      <c r="N93" s="8"/>
      <c r="O93" s="13"/>
      <c r="P93" s="13"/>
      <c r="Q93" s="13"/>
      <c r="R93" s="13"/>
      <c r="S93" s="13"/>
      <c r="T93" s="13"/>
      <c r="U93" s="13"/>
      <c r="V93" s="13"/>
      <c r="W93" s="8" t="s">
        <v>637</v>
      </c>
      <c r="X93" s="8" t="s">
        <v>52</v>
      </c>
      <c r="Y93" s="5" t="s">
        <v>622</v>
      </c>
      <c r="Z93" s="5" t="s">
        <v>52</v>
      </c>
      <c r="AA93" s="14"/>
      <c r="AB93" s="5" t="s">
        <v>52</v>
      </c>
    </row>
    <row r="94" spans="1:28" ht="30" customHeight="1" x14ac:dyDescent="0.3">
      <c r="A94" s="8" t="s">
        <v>103</v>
      </c>
      <c r="B94" s="8" t="s">
        <v>101</v>
      </c>
      <c r="C94" s="8" t="s">
        <v>102</v>
      </c>
      <c r="D94" s="12" t="s">
        <v>68</v>
      </c>
      <c r="E94" s="13"/>
      <c r="F94" s="8"/>
      <c r="G94" s="13"/>
      <c r="H94" s="8"/>
      <c r="I94" s="13"/>
      <c r="J94" s="8"/>
      <c r="K94" s="13"/>
      <c r="L94" s="8"/>
      <c r="M94" s="13"/>
      <c r="N94" s="8"/>
      <c r="O94" s="13"/>
      <c r="P94" s="13"/>
      <c r="Q94" s="13"/>
      <c r="R94" s="13"/>
      <c r="S94" s="13"/>
      <c r="T94" s="13"/>
      <c r="U94" s="13"/>
      <c r="V94" s="13"/>
      <c r="W94" s="8" t="s">
        <v>638</v>
      </c>
      <c r="X94" s="8" t="s">
        <v>52</v>
      </c>
      <c r="Y94" s="5" t="s">
        <v>52</v>
      </c>
      <c r="Z94" s="5" t="s">
        <v>52</v>
      </c>
      <c r="AA94" s="14"/>
      <c r="AB94" s="5" t="s">
        <v>52</v>
      </c>
    </row>
    <row r="95" spans="1:28" ht="30" customHeight="1" x14ac:dyDescent="0.3">
      <c r="A95" s="8" t="s">
        <v>106</v>
      </c>
      <c r="B95" s="8" t="s">
        <v>101</v>
      </c>
      <c r="C95" s="8" t="s">
        <v>105</v>
      </c>
      <c r="D95" s="12" t="s">
        <v>68</v>
      </c>
      <c r="E95" s="13"/>
      <c r="F95" s="8"/>
      <c r="G95" s="13"/>
      <c r="H95" s="8"/>
      <c r="I95" s="13"/>
      <c r="J95" s="8"/>
      <c r="K95" s="13"/>
      <c r="L95" s="8"/>
      <c r="M95" s="13"/>
      <c r="N95" s="8"/>
      <c r="O95" s="13"/>
      <c r="P95" s="13"/>
      <c r="Q95" s="13"/>
      <c r="R95" s="13"/>
      <c r="S95" s="13"/>
      <c r="T95" s="13"/>
      <c r="U95" s="13"/>
      <c r="V95" s="13"/>
      <c r="W95" s="8" t="s">
        <v>639</v>
      </c>
      <c r="X95" s="8" t="s">
        <v>52</v>
      </c>
      <c r="Y95" s="5" t="s">
        <v>52</v>
      </c>
      <c r="Z95" s="5" t="s">
        <v>52</v>
      </c>
      <c r="AA95" s="14"/>
      <c r="AB95" s="5" t="s">
        <v>52</v>
      </c>
    </row>
    <row r="96" spans="1:28" ht="30" customHeight="1" x14ac:dyDescent="0.3">
      <c r="A96" s="8" t="s">
        <v>111</v>
      </c>
      <c r="B96" s="8" t="s">
        <v>108</v>
      </c>
      <c r="C96" s="8" t="s">
        <v>109</v>
      </c>
      <c r="D96" s="12" t="s">
        <v>110</v>
      </c>
      <c r="E96" s="13"/>
      <c r="F96" s="8"/>
      <c r="G96" s="13"/>
      <c r="H96" s="8"/>
      <c r="I96" s="13"/>
      <c r="J96" s="8"/>
      <c r="K96" s="13"/>
      <c r="L96" s="8"/>
      <c r="M96" s="13"/>
      <c r="N96" s="8"/>
      <c r="O96" s="13"/>
      <c r="P96" s="13"/>
      <c r="Q96" s="13"/>
      <c r="R96" s="13"/>
      <c r="S96" s="13"/>
      <c r="T96" s="13"/>
      <c r="U96" s="13"/>
      <c r="V96" s="13"/>
      <c r="W96" s="8" t="s">
        <v>640</v>
      </c>
      <c r="X96" s="8" t="s">
        <v>52</v>
      </c>
      <c r="Y96" s="5" t="s">
        <v>52</v>
      </c>
      <c r="Z96" s="5" t="s">
        <v>52</v>
      </c>
      <c r="AA96" s="14"/>
      <c r="AB96" s="5" t="s">
        <v>52</v>
      </c>
    </row>
    <row r="97" spans="1:28" ht="30" customHeight="1" x14ac:dyDescent="0.3">
      <c r="A97" s="8" t="s">
        <v>115</v>
      </c>
      <c r="B97" s="8" t="s">
        <v>113</v>
      </c>
      <c r="C97" s="8" t="s">
        <v>114</v>
      </c>
      <c r="D97" s="12" t="s">
        <v>110</v>
      </c>
      <c r="E97" s="13"/>
      <c r="F97" s="8"/>
      <c r="G97" s="13"/>
      <c r="H97" s="8"/>
      <c r="I97" s="13"/>
      <c r="J97" s="8"/>
      <c r="K97" s="13"/>
      <c r="L97" s="8"/>
      <c r="M97" s="13"/>
      <c r="N97" s="8"/>
      <c r="O97" s="13"/>
      <c r="P97" s="13"/>
      <c r="Q97" s="13"/>
      <c r="R97" s="13"/>
      <c r="S97" s="13"/>
      <c r="T97" s="13"/>
      <c r="U97" s="13"/>
      <c r="V97" s="13"/>
      <c r="W97" s="8" t="s">
        <v>641</v>
      </c>
      <c r="X97" s="8" t="s">
        <v>52</v>
      </c>
      <c r="Y97" s="5" t="s">
        <v>52</v>
      </c>
      <c r="Z97" s="5" t="s">
        <v>52</v>
      </c>
      <c r="AA97" s="14"/>
      <c r="AB97" s="5" t="s">
        <v>52</v>
      </c>
    </row>
    <row r="98" spans="1:28" ht="30" customHeight="1" x14ac:dyDescent="0.3">
      <c r="A98" s="8" t="s">
        <v>96</v>
      </c>
      <c r="B98" s="8" t="s">
        <v>94</v>
      </c>
      <c r="C98" s="8" t="s">
        <v>52</v>
      </c>
      <c r="D98" s="12" t="s">
        <v>95</v>
      </c>
      <c r="E98" s="13"/>
      <c r="F98" s="8"/>
      <c r="G98" s="13"/>
      <c r="H98" s="8"/>
      <c r="I98" s="13"/>
      <c r="J98" s="8"/>
      <c r="K98" s="13"/>
      <c r="L98" s="8"/>
      <c r="M98" s="13"/>
      <c r="N98" s="8"/>
      <c r="O98" s="13"/>
      <c r="P98" s="13"/>
      <c r="Q98" s="13"/>
      <c r="R98" s="13"/>
      <c r="S98" s="13"/>
      <c r="T98" s="13"/>
      <c r="U98" s="13"/>
      <c r="V98" s="13"/>
      <c r="W98" s="8" t="s">
        <v>642</v>
      </c>
      <c r="X98" s="8" t="s">
        <v>52</v>
      </c>
      <c r="Y98" s="5" t="s">
        <v>52</v>
      </c>
      <c r="Z98" s="5" t="s">
        <v>52</v>
      </c>
      <c r="AA98" s="14"/>
      <c r="AB98" s="5" t="s">
        <v>52</v>
      </c>
    </row>
    <row r="99" spans="1:28" ht="30" customHeight="1" x14ac:dyDescent="0.3">
      <c r="A99" s="8" t="s">
        <v>301</v>
      </c>
      <c r="B99" s="8" t="s">
        <v>300</v>
      </c>
      <c r="C99" s="8" t="s">
        <v>52</v>
      </c>
      <c r="D99" s="12" t="s">
        <v>95</v>
      </c>
      <c r="E99" s="13"/>
      <c r="F99" s="8"/>
      <c r="G99" s="13"/>
      <c r="H99" s="8"/>
      <c r="I99" s="13"/>
      <c r="J99" s="8"/>
      <c r="K99" s="13"/>
      <c r="L99" s="8"/>
      <c r="M99" s="13"/>
      <c r="N99" s="8"/>
      <c r="O99" s="13"/>
      <c r="P99" s="13"/>
      <c r="Q99" s="13"/>
      <c r="R99" s="13"/>
      <c r="S99" s="13"/>
      <c r="T99" s="13"/>
      <c r="U99" s="13"/>
      <c r="V99" s="13"/>
      <c r="W99" s="8" t="s">
        <v>643</v>
      </c>
      <c r="X99" s="8" t="s">
        <v>52</v>
      </c>
      <c r="Y99" s="5" t="s">
        <v>52</v>
      </c>
      <c r="Z99" s="5" t="s">
        <v>52</v>
      </c>
      <c r="AA99" s="14"/>
      <c r="AB99" s="5" t="s">
        <v>52</v>
      </c>
    </row>
  </sheetData>
  <mergeCells count="15">
    <mergeCell ref="Y3:Y4"/>
    <mergeCell ref="Z3:Z4"/>
    <mergeCell ref="AA3:AA4"/>
    <mergeCell ref="AB3:AB4"/>
    <mergeCell ref="A1:X1"/>
    <mergeCell ref="A2:X2"/>
    <mergeCell ref="A3:A4"/>
    <mergeCell ref="B3:B4"/>
    <mergeCell ref="C3:C4"/>
    <mergeCell ref="D3:D4"/>
    <mergeCell ref="E3:O3"/>
    <mergeCell ref="P3:P4"/>
    <mergeCell ref="Q3:V3"/>
    <mergeCell ref="W3:W4"/>
    <mergeCell ref="X3:X4"/>
  </mergeCells>
  <phoneticPr fontId="3" type="noConversion"/>
  <pageMargins left="0.78740157480314954" right="0" top="0.39370078740157477" bottom="0.39370078740157477" header="0" footer="0"/>
  <pageSetup paperSize="9" scale="4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/>
  </sheetViews>
  <sheetFormatPr defaultRowHeight="16.5" x14ac:dyDescent="0.3"/>
  <sheetData>
    <row r="1" spans="1:7" x14ac:dyDescent="0.3">
      <c r="A1" t="s">
        <v>704</v>
      </c>
    </row>
    <row r="2" spans="1:7" x14ac:dyDescent="0.3">
      <c r="A2" s="2" t="s">
        <v>705</v>
      </c>
      <c r="B2" t="s">
        <v>507</v>
      </c>
    </row>
    <row r="3" spans="1:7" x14ac:dyDescent="0.3">
      <c r="A3" s="2" t="s">
        <v>706</v>
      </c>
      <c r="B3" t="s">
        <v>707</v>
      </c>
    </row>
    <row r="4" spans="1:7" x14ac:dyDescent="0.3">
      <c r="A4" s="2" t="s">
        <v>708</v>
      </c>
      <c r="B4">
        <v>5</v>
      </c>
    </row>
    <row r="5" spans="1:7" x14ac:dyDescent="0.3">
      <c r="A5" s="2" t="s">
        <v>709</v>
      </c>
      <c r="B5">
        <v>5</v>
      </c>
    </row>
    <row r="6" spans="1:7" x14ac:dyDescent="0.3">
      <c r="A6" s="2" t="s">
        <v>710</v>
      </c>
      <c r="B6" t="s">
        <v>711</v>
      </c>
    </row>
    <row r="7" spans="1:7" x14ac:dyDescent="0.3">
      <c r="A7" s="2" t="s">
        <v>712</v>
      </c>
      <c r="B7" t="s">
        <v>536</v>
      </c>
      <c r="C7" t="s">
        <v>63</v>
      </c>
    </row>
    <row r="8" spans="1:7" x14ac:dyDescent="0.3">
      <c r="A8" s="2" t="s">
        <v>713</v>
      </c>
      <c r="B8" t="s">
        <v>536</v>
      </c>
      <c r="C8">
        <v>2</v>
      </c>
    </row>
    <row r="9" spans="1:7" x14ac:dyDescent="0.3">
      <c r="A9" s="2" t="s">
        <v>714</v>
      </c>
      <c r="B9" t="s">
        <v>538</v>
      </c>
      <c r="C9" t="s">
        <v>540</v>
      </c>
      <c r="D9" t="s">
        <v>541</v>
      </c>
      <c r="E9" t="s">
        <v>542</v>
      </c>
      <c r="F9" t="s">
        <v>543</v>
      </c>
      <c r="G9" t="s">
        <v>715</v>
      </c>
    </row>
    <row r="10" spans="1:7" x14ac:dyDescent="0.3">
      <c r="A10" s="2" t="s">
        <v>716</v>
      </c>
      <c r="B10">
        <v>1118</v>
      </c>
      <c r="C10">
        <v>0</v>
      </c>
      <c r="D10">
        <v>0</v>
      </c>
    </row>
    <row r="11" spans="1:7" x14ac:dyDescent="0.3">
      <c r="A11" s="2" t="s">
        <v>717</v>
      </c>
      <c r="B11" t="s">
        <v>718</v>
      </c>
      <c r="C11">
        <v>4</v>
      </c>
    </row>
    <row r="12" spans="1:7" x14ac:dyDescent="0.3">
      <c r="A12" s="2" t="s">
        <v>719</v>
      </c>
      <c r="B12" t="s">
        <v>718</v>
      </c>
      <c r="C12">
        <v>4</v>
      </c>
    </row>
    <row r="13" spans="1:7" x14ac:dyDescent="0.3">
      <c r="A13" s="2" t="s">
        <v>720</v>
      </c>
      <c r="B13" t="s">
        <v>718</v>
      </c>
      <c r="C13">
        <v>3</v>
      </c>
    </row>
    <row r="14" spans="1:7" x14ac:dyDescent="0.3">
      <c r="A14" s="2" t="s">
        <v>721</v>
      </c>
      <c r="B14" t="s">
        <v>536</v>
      </c>
      <c r="C14">
        <v>5</v>
      </c>
    </row>
    <row r="15" spans="1:7" x14ac:dyDescent="0.3">
      <c r="A15" s="2" t="s">
        <v>722</v>
      </c>
      <c r="B15" t="s">
        <v>507</v>
      </c>
      <c r="C15" t="s">
        <v>723</v>
      </c>
      <c r="D15" t="s">
        <v>723</v>
      </c>
      <c r="E15" t="s">
        <v>723</v>
      </c>
      <c r="F15">
        <v>1</v>
      </c>
    </row>
    <row r="16" spans="1:7" x14ac:dyDescent="0.3">
      <c r="A16" s="2" t="s">
        <v>724</v>
      </c>
      <c r="B16">
        <v>1.1100000000000001</v>
      </c>
      <c r="C16">
        <v>1.1200000000000001</v>
      </c>
    </row>
    <row r="17" spans="1:13" x14ac:dyDescent="0.3">
      <c r="A17" s="2" t="s">
        <v>725</v>
      </c>
      <c r="B17">
        <v>1</v>
      </c>
      <c r="C17">
        <v>1.5</v>
      </c>
      <c r="D17">
        <v>1.1599999999999999</v>
      </c>
      <c r="E17">
        <v>1.6</v>
      </c>
      <c r="F17">
        <v>1.6</v>
      </c>
      <c r="G17">
        <v>1.6</v>
      </c>
      <c r="H17">
        <v>1.94</v>
      </c>
      <c r="I17">
        <v>1.94</v>
      </c>
      <c r="J17">
        <v>1.94</v>
      </c>
      <c r="K17">
        <v>1</v>
      </c>
      <c r="L17">
        <v>1</v>
      </c>
      <c r="M17">
        <v>1</v>
      </c>
    </row>
    <row r="18" spans="1:13" x14ac:dyDescent="0.3">
      <c r="A18" s="2" t="s">
        <v>726</v>
      </c>
      <c r="B18">
        <v>1.25</v>
      </c>
      <c r="C18">
        <v>1.071</v>
      </c>
    </row>
    <row r="19" spans="1:13" x14ac:dyDescent="0.3">
      <c r="A19" s="2" t="s">
        <v>727</v>
      </c>
    </row>
    <row r="21" spans="1:13" x14ac:dyDescent="0.3">
      <c r="A21" t="s">
        <v>534</v>
      </c>
      <c r="B21" t="s">
        <v>728</v>
      </c>
      <c r="C21" t="s">
        <v>729</v>
      </c>
    </row>
    <row r="22" spans="1:13" x14ac:dyDescent="0.3">
      <c r="A22">
        <v>1</v>
      </c>
      <c r="B22" t="s">
        <v>730</v>
      </c>
      <c r="C22" t="s">
        <v>657</v>
      </c>
    </row>
    <row r="23" spans="1:13" x14ac:dyDescent="0.3">
      <c r="A23">
        <v>2</v>
      </c>
      <c r="B23" t="s">
        <v>731</v>
      </c>
      <c r="C23" t="s">
        <v>732</v>
      </c>
    </row>
    <row r="24" spans="1:13" x14ac:dyDescent="0.3">
      <c r="A24">
        <v>3</v>
      </c>
      <c r="B24" t="s">
        <v>733</v>
      </c>
      <c r="C24" t="s">
        <v>734</v>
      </c>
    </row>
    <row r="25" spans="1:13" x14ac:dyDescent="0.3">
      <c r="A25">
        <v>4</v>
      </c>
      <c r="B25" t="s">
        <v>735</v>
      </c>
      <c r="C25" t="s">
        <v>736</v>
      </c>
    </row>
    <row r="26" spans="1:13" x14ac:dyDescent="0.3">
      <c r="A26">
        <v>5</v>
      </c>
      <c r="B26" t="s">
        <v>737</v>
      </c>
    </row>
    <row r="27" spans="1:13" x14ac:dyDescent="0.3">
      <c r="A27">
        <v>6</v>
      </c>
      <c r="B27" t="s">
        <v>738</v>
      </c>
      <c r="C27" t="s">
        <v>699</v>
      </c>
    </row>
    <row r="28" spans="1:13" x14ac:dyDescent="0.3">
      <c r="A28">
        <v>7</v>
      </c>
      <c r="B28" t="s">
        <v>739</v>
      </c>
      <c r="C28" t="s">
        <v>740</v>
      </c>
    </row>
    <row r="29" spans="1:13" x14ac:dyDescent="0.3">
      <c r="A29">
        <v>8</v>
      </c>
      <c r="B29" t="s">
        <v>741</v>
      </c>
      <c r="C29" t="s">
        <v>690</v>
      </c>
    </row>
    <row r="30" spans="1:13" x14ac:dyDescent="0.3">
      <c r="A30">
        <v>9</v>
      </c>
      <c r="B30" t="s">
        <v>742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7</vt:i4>
      </vt:variant>
    </vt:vector>
  </HeadingPairs>
  <TitlesOfParts>
    <vt:vector size="13" baseType="lpstr">
      <vt:lpstr>원가계산서</vt:lpstr>
      <vt:lpstr>공종별집계표</vt:lpstr>
      <vt:lpstr>공종별내역서</vt:lpstr>
      <vt:lpstr>단가대비표</vt:lpstr>
      <vt:lpstr> 공사설정 </vt:lpstr>
      <vt:lpstr>Sheet1</vt:lpstr>
      <vt:lpstr>공종별내역서!Print_Area</vt:lpstr>
      <vt:lpstr>공종별집계표!Print_Area</vt:lpstr>
      <vt:lpstr>단가대비표!Print_Area</vt:lpstr>
      <vt:lpstr>공종별내역서!Print_Titles</vt:lpstr>
      <vt:lpstr>공종별집계표!Print_Titles</vt:lpstr>
      <vt:lpstr>단가대비표!Print_Titles</vt:lpstr>
      <vt:lpstr>원가계산서!Print_Titles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이영</cp:lastModifiedBy>
  <dcterms:created xsi:type="dcterms:W3CDTF">2019-05-29T07:22:16Z</dcterms:created>
  <dcterms:modified xsi:type="dcterms:W3CDTF">2019-06-10T07:44:04Z</dcterms:modified>
</cp:coreProperties>
</file>